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ICE" sheetId="1" r:id="rId4"/>
    <sheet name="Establecimiento" sheetId="2" r:id="rId5"/>
    <sheet name="Consolidado Castro-Ancud" sheetId="3" r:id="rId6"/>
    <sheet name="Comunal" sheetId="4" r:id="rId7"/>
    <sheet name="Chiloé" sheetId="5" r:id="rId8"/>
    <sheet name="REGISTRO REM" sheetId="6" r:id="rId9"/>
    <sheet name="Consolidados a Cambiar" sheetId="7" r:id="rId1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<sst xmlns="http://schemas.openxmlformats.org/spreadsheetml/2006/main" uniqueCount="218">
  <si>
    <t>Unidad de Estadística 'Consolidadores Dinamicos' MESES DE ENERO-OCTUBRE</t>
  </si>
  <si>
    <t>TIPOS DE CONSOLIDADO</t>
  </si>
  <si>
    <t>SERIES REM</t>
  </si>
  <si>
    <t>SERIE A</t>
  </si>
  <si>
    <t>SERIE BM</t>
  </si>
  <si>
    <t>SERIE D</t>
  </si>
  <si>
    <t>SERIE BS</t>
  </si>
  <si>
    <t>SERIE F</t>
  </si>
  <si>
    <t>SERIE P</t>
  </si>
  <si>
    <t>1. Un Establecimiento</t>
  </si>
  <si>
    <t>X</t>
  </si>
  <si>
    <t>2. Comunal</t>
  </si>
  <si>
    <t>2.1 Comunal APS (CESFAM+CECOF+Postas)</t>
  </si>
  <si>
    <t>2.2 Comunal (Postas)</t>
  </si>
  <si>
    <t>2.3 Comunal (CECOF)</t>
  </si>
  <si>
    <t>2.4 Comunal (APS+Hospitales)</t>
  </si>
  <si>
    <t>3. Consolidado  Castro y Ancud</t>
  </si>
  <si>
    <t>3.1 Consolidado Castro (CESFAM Dr. Rene Tapia+CECOF+Postas)</t>
  </si>
  <si>
    <t>3.2 Consolidado Ancud (CESFAM Dr. Manuel Ferreira+CECOF+Postas)</t>
  </si>
  <si>
    <t>4. Chiloé</t>
  </si>
  <si>
    <t>4.1 Consolidado Chiloé (APS)</t>
  </si>
  <si>
    <t>4.2 Consolidado Chiloé (Postas)</t>
  </si>
  <si>
    <t>4.3 Consolidado Chiloé (CECOF)</t>
  </si>
  <si>
    <t>4.4 Consolidado Chiloé (CESFAM)</t>
  </si>
  <si>
    <t>4.5 Consolidado Chiloé (Hospitales)</t>
  </si>
  <si>
    <t>4.6 Consolidado Chiloé (APS+Hospitales Comunitarios)</t>
  </si>
  <si>
    <t>4.7 Consolidado Chiloé (APS+Hospitales+DSSCH+PRAIS)</t>
  </si>
  <si>
    <t>4.8 Consolidado Chiloé (APS+Hospitales+DSSCH)</t>
  </si>
  <si>
    <t>4.9 Consolidado Chiloé (APS+Hospitales)</t>
  </si>
  <si>
    <t>4.10 Consolidado Chiloé (Hospitales+DSSCH)</t>
  </si>
  <si>
    <t>4.11 Consolidado Chiloé por REM (APS+Hospitales)</t>
  </si>
  <si>
    <t>Unidad de Estadística "Registro REM"</t>
  </si>
  <si>
    <t>CARPETA ESTADISTICA</t>
  </si>
  <si>
    <t>a) Versiones Rem</t>
  </si>
  <si>
    <t>b) Buque Cirujano Videla</t>
  </si>
  <si>
    <t>c) REM Local</t>
  </si>
  <si>
    <t>d) Medicina Williche</t>
  </si>
  <si>
    <t>e) Planilla oficial Registro por Contingencia  APS CONSO X COMUNA - HOSPITALES</t>
  </si>
  <si>
    <t>PAGINA SUBDEPTO. INTELIGENCIA SANITARIA SSCHILOE</t>
  </si>
  <si>
    <t>http://10.8.123.206</t>
  </si>
  <si>
    <t>1. CAMBIOS TIPOS DE CONSOLIDADORES DINAMICOS UN ESTABLECIMIENTO AÑO 2022</t>
  </si>
  <si>
    <t>SERIE BM/BS</t>
  </si>
  <si>
    <t xml:space="preserve">1. Un Establecimiento </t>
  </si>
  <si>
    <t>MESES DEL AÑO 2022</t>
  </si>
  <si>
    <t>Código Establecimiento</t>
  </si>
  <si>
    <t>Nombre Oficial</t>
  </si>
  <si>
    <t>Código Comuna</t>
  </si>
  <si>
    <t>Nombre Comuna</t>
  </si>
  <si>
    <t>Actividades gestionadas por la Dirección del Servicio para apoyo de la Red (S.S de Chiloé)</t>
  </si>
  <si>
    <t>10201</t>
  </si>
  <si>
    <t>Castro</t>
  </si>
  <si>
    <t>DSS</t>
  </si>
  <si>
    <t>PRAIS (S.S Chiloé)</t>
  </si>
  <si>
    <t>Hospital de Castro</t>
  </si>
  <si>
    <t>HOSPITAL</t>
  </si>
  <si>
    <t>Centro de Salud Familiar Dr. René Tapia Salgado</t>
  </si>
  <si>
    <t>CESFAM</t>
  </si>
  <si>
    <t>Posta de Salud Rural Curahue</t>
  </si>
  <si>
    <t>Posta de Salud Rural Puyán</t>
  </si>
  <si>
    <t>Centro Comunitario de Salud Familiar Rilán</t>
  </si>
  <si>
    <t>Posta de Salud Rural Quehui</t>
  </si>
  <si>
    <t>Posta de Salud Rural Chelín</t>
  </si>
  <si>
    <t>Posta de Salud Rural Yutuy</t>
  </si>
  <si>
    <t>Posta de Salud Rural Pid - Pid</t>
  </si>
  <si>
    <t>Centro Comunitario de Salud Familiar Llau Llao</t>
  </si>
  <si>
    <t>Centro Comunitario de Salud Familiar Kintunien</t>
  </si>
  <si>
    <t>Centro de Salud Familiar Quillahue</t>
  </si>
  <si>
    <t>SAR Castro</t>
  </si>
  <si>
    <t>SAR</t>
  </si>
  <si>
    <t>Centro Comunitario de Salud Familiar Gamboa</t>
  </si>
  <si>
    <t>Hospital de Ancud</t>
  </si>
  <si>
    <t>10202</t>
  </si>
  <si>
    <t>Ancud</t>
  </si>
  <si>
    <t>Centro de Salud Familiar Pudeto Bajo</t>
  </si>
  <si>
    <t>Posta de Salud Rural Coipomo</t>
  </si>
  <si>
    <t>Centro Comunitario de Salud Familiar Puntra Degañ</t>
  </si>
  <si>
    <t>Centro de Salud Familiar Dr. Manuel Ferreira de Ancud</t>
  </si>
  <si>
    <t>Posta de Salud Rural Linao</t>
  </si>
  <si>
    <t>Posta de Salud Rural Chacao</t>
  </si>
  <si>
    <t>Posta de Salud Rural Quetalmahue</t>
  </si>
  <si>
    <t>Posta de Salud Rural Nal</t>
  </si>
  <si>
    <t>Posta de Salud Rural Manao</t>
  </si>
  <si>
    <t>Posta de Salud Rural Guabún</t>
  </si>
  <si>
    <t>Posta de Salud Rural Caulín</t>
  </si>
  <si>
    <t>Centro Comunitario de Salud Familiar Bellavista</t>
  </si>
  <si>
    <t>SUR Chacao</t>
  </si>
  <si>
    <t>SAR Ancud</t>
  </si>
  <si>
    <t>Centro de Salud Familiar Chonchi</t>
  </si>
  <si>
    <t>10203</t>
  </si>
  <si>
    <t>Chonchi</t>
  </si>
  <si>
    <t>Posta de Salud Rural Terao</t>
  </si>
  <si>
    <t>Posta de Salud Rural Chanquín</t>
  </si>
  <si>
    <t>Posta de Salud Rural Petanes Bajos</t>
  </si>
  <si>
    <t>Posta de Salud Rural Rauco</t>
  </si>
  <si>
    <t>Posta de Salud Rural Pulpito</t>
  </si>
  <si>
    <t>Posta Natri</t>
  </si>
  <si>
    <t>Posta Curaco de Vilopulli</t>
  </si>
  <si>
    <t>Posta Nalhuitad</t>
  </si>
  <si>
    <t>Posta Cucao</t>
  </si>
  <si>
    <t>Centro Comunitario de Salud Familiar Huillinco</t>
  </si>
  <si>
    <t>SUR Chonchi</t>
  </si>
  <si>
    <t>Centro de Salud Familiar Curaco de Vélez</t>
  </si>
  <si>
    <t>10204</t>
  </si>
  <si>
    <t>Curaco de Vélez</t>
  </si>
  <si>
    <t>Posta de Salud Rural Huyar Alto</t>
  </si>
  <si>
    <t>SUR Curaco de Vélez</t>
  </si>
  <si>
    <t>Posta de Salud Rural Palqui</t>
  </si>
  <si>
    <t>Centro de Salud Familiar Dalcahue</t>
  </si>
  <si>
    <t>10205</t>
  </si>
  <si>
    <t>Dalcahue</t>
  </si>
  <si>
    <t>Posta de Salud Rural Mocopulli</t>
  </si>
  <si>
    <t>Posta de Salud Rural Quetalco</t>
  </si>
  <si>
    <t>Posta de Salud Rural Calén</t>
  </si>
  <si>
    <t>Posta de Salud Rural Tenaún</t>
  </si>
  <si>
    <t>Posta de Salud Rural Puchaurán</t>
  </si>
  <si>
    <t>Posta de Salud Rural Butalcura</t>
  </si>
  <si>
    <t>SUR Dalcahue</t>
  </si>
  <si>
    <t>Centro de Salud Familiar Puqueldón</t>
  </si>
  <si>
    <t>10206</t>
  </si>
  <si>
    <t>Puqueldón</t>
  </si>
  <si>
    <t>Posta de Salud Rural Aldachildo</t>
  </si>
  <si>
    <t>Posta de Salud Rural Ichuac</t>
  </si>
  <si>
    <t>Posta de Salud Rural Detif</t>
  </si>
  <si>
    <t>Posta de Salud Rural Liucura (Puqueldón)</t>
  </si>
  <si>
    <t>SUR Puqueldón</t>
  </si>
  <si>
    <t>Hospital de Queilén</t>
  </si>
  <si>
    <t>10207</t>
  </si>
  <si>
    <t>Queilén</t>
  </si>
  <si>
    <t>Posta de Salud Rural Agoni Alto</t>
  </si>
  <si>
    <t>Posta de Salud Rural Alqui</t>
  </si>
  <si>
    <t>Posta de Salud Rural Apeche</t>
  </si>
  <si>
    <t>Posta de Salud Rural Pío - Pío</t>
  </si>
  <si>
    <t>Posta de Salud Rural Nepúe</t>
  </si>
  <si>
    <t>Posta de CONTUY</t>
  </si>
  <si>
    <t>Posta de Salud Rural Pureo</t>
  </si>
  <si>
    <t>Posta de Salud Rural San José</t>
  </si>
  <si>
    <t>Hospital de Quellón</t>
  </si>
  <si>
    <t>10208</t>
  </si>
  <si>
    <t>Quellón</t>
  </si>
  <si>
    <t>Centro de Salud Familiar Quellón</t>
  </si>
  <si>
    <t>Posta de Salud Rural Curanue</t>
  </si>
  <si>
    <t>Posta de Salud Rural Candelaria (Quellón)</t>
  </si>
  <si>
    <t>Posta de Salud Rural Compu</t>
  </si>
  <si>
    <t>Posta de Salud Rural San Juan de Chadmo</t>
  </si>
  <si>
    <t>Posta de Salud Rural Pelu</t>
  </si>
  <si>
    <t>Posta de Salud Rural Punta Liles o Laitec</t>
  </si>
  <si>
    <t>Posta de Salud Rural Punta Paula o Coldita</t>
  </si>
  <si>
    <t>Posta de Salud Rural Piedras Blancas</t>
  </si>
  <si>
    <t>Posta de Salud Rural Coinco</t>
  </si>
  <si>
    <t>Posta de Salud Rural Chadmo Central</t>
  </si>
  <si>
    <t>Posta de Salud Rural Auchac</t>
  </si>
  <si>
    <t>Posta de Salud Rural Yaldad</t>
  </si>
  <si>
    <t>Posta de Salud Rural Inio</t>
  </si>
  <si>
    <t>Posta de Salud Rural Chaullín</t>
  </si>
  <si>
    <t>Centro Comunitario de Salud Familiar Rukalaf</t>
  </si>
  <si>
    <t>Centro Comunitario de Salud Familiar Vista Hermosa</t>
  </si>
  <si>
    <t>Centro Comunitario de Salud Familiar Villa Aytue</t>
  </si>
  <si>
    <t>Centro de Salud Familiar Quemchi</t>
  </si>
  <si>
    <t>10209</t>
  </si>
  <si>
    <t>Quemchi</t>
  </si>
  <si>
    <t>Posta de Salud Rural Lliuco (Quemchi)</t>
  </si>
  <si>
    <t>Posta de Salud Rural Morrolobos</t>
  </si>
  <si>
    <t>Posta de Salud Rural Quinterquén</t>
  </si>
  <si>
    <t>Posta de Salud Rural Montemar</t>
  </si>
  <si>
    <t>Posta de Salud Rural Quicaví</t>
  </si>
  <si>
    <t>Posta de Salud Rural Mechuque</t>
  </si>
  <si>
    <t>Posta de Salud Rural Tac</t>
  </si>
  <si>
    <t>Posta de Salud Rural Voigue</t>
  </si>
  <si>
    <t>Centro Comunitario de Salud Familiar Metahue</t>
  </si>
  <si>
    <t>SUR Quemchi</t>
  </si>
  <si>
    <t>Hospital Comunitario de Achao</t>
  </si>
  <si>
    <t>10210</t>
  </si>
  <si>
    <t>Quinchao</t>
  </si>
  <si>
    <t>Posta de Salud Rural Quinchao</t>
  </si>
  <si>
    <t>Posta de Salud Rural Isla Lin-Lin</t>
  </si>
  <si>
    <t>Posta de Salud Rural Isla Llingua</t>
  </si>
  <si>
    <t>Centro Comunitario de Salud Familiar Isla Meulín</t>
  </si>
  <si>
    <t>Posta de Salud Rural Isla Quenac</t>
  </si>
  <si>
    <t>Posta de Salud Rural Isla Cahuach</t>
  </si>
  <si>
    <t>Posta de Salud Rural Isla Alao</t>
  </si>
  <si>
    <t>Posta de Salud Rural Capilla Antigüa</t>
  </si>
  <si>
    <t>Posta de Salud Rural Chaulinec La Villa</t>
  </si>
  <si>
    <t>Centro Comunitario de Salud Familiar Carlina Paillacar</t>
  </si>
  <si>
    <t>Total</t>
  </si>
  <si>
    <t>Hospitales comunitarios</t>
  </si>
  <si>
    <t>H. Achao</t>
  </si>
  <si>
    <t>H. Queilen</t>
  </si>
  <si>
    <t>3. CAMBIOS TIPOS DE CONSOLIDADORES DINAMICOS CONSOLIDADO CASTRO-ANCUD AÑO 2022</t>
  </si>
  <si>
    <t>TIPO DE CONSOLIDADO</t>
  </si>
  <si>
    <t>COMUNAS</t>
  </si>
  <si>
    <t>CASTRO</t>
  </si>
  <si>
    <t>ANCUD</t>
  </si>
  <si>
    <t>3.2 Consolidado Ancud (CESFAM Pudeto Bajo+Cecosf Puntra Degáñ + Posta Coipomó)</t>
  </si>
  <si>
    <t>2. CAMBIOS TIPOS DE CONSOLIDADORES DINAMICOS COMUNAL AÑO 2022</t>
  </si>
  <si>
    <t>2.1 Comunal APS (CESFAM+CECOF+Postas+SAR/SUR (Si corresponde))</t>
  </si>
  <si>
    <t>CHONCHI</t>
  </si>
  <si>
    <t>CURACO</t>
  </si>
  <si>
    <t>DALCAHUE</t>
  </si>
  <si>
    <t>PUQUELDON</t>
  </si>
  <si>
    <t>QUEILEN</t>
  </si>
  <si>
    <t>QUELLON</t>
  </si>
  <si>
    <t>QUEMCHI</t>
  </si>
  <si>
    <t>QUINCHAO</t>
  </si>
  <si>
    <t>MESES DE AÑO 2022</t>
  </si>
  <si>
    <t>4. CAMBIOS TIPOS DE CONSOLIDADORES DINAMICOS CHILOE AÑO 2022</t>
  </si>
  <si>
    <t>TIPOS DE CONSOLIDADOS CHILOE</t>
  </si>
  <si>
    <t>a) VERSIONES REM</t>
  </si>
  <si>
    <t>SERIE</t>
  </si>
  <si>
    <t>NUMERO DE VERSION</t>
  </si>
  <si>
    <t>b) BUQUE CIRUJANO VIDELA</t>
  </si>
  <si>
    <t>NOMBRE ARCHIVO</t>
  </si>
  <si>
    <t>Buque Cirujano Videla</t>
  </si>
  <si>
    <t>c) REM LOCAL</t>
  </si>
  <si>
    <t>SERIE RL 
(Acumulado Enero-Diciembre)</t>
  </si>
  <si>
    <t>d) MEDICINA WILLICHE</t>
  </si>
  <si>
    <t>APS CONSO X COMUNA</t>
  </si>
  <si>
    <t>CHILOE-APS</t>
  </si>
  <si>
    <t>Comunal APS (CESFAM+CECOF+Postas+SAR/SUR)</t>
  </si>
</sst>
</file>

<file path=xl/styles.xml><?xml version="1.0" encoding="utf-8"?>
<styleSheet xmlns="http://schemas.openxmlformats.org/spreadsheetml/2006/main" xml:space="preserve">
  <numFmts count="0"/>
  <fonts count="1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1"/>
      <i val="0"/>
      <strike val="0"/>
      <u val="none"/>
      <sz val="12"/>
      <color rgb="FF000000"/>
      <name val="Arial Narrow"/>
    </font>
    <font>
      <b val="0"/>
      <i val="0"/>
      <strike val="0"/>
      <u val="none"/>
      <sz val="12"/>
      <color rgb="FF000000"/>
      <name val="Arial Narrow"/>
    </font>
    <font>
      <b val="1"/>
      <i val="0"/>
      <strike val="0"/>
      <u val="none"/>
      <sz val="18"/>
      <color rgb="FF000000"/>
      <name val="Arial Narrow"/>
    </font>
    <font>
      <b val="1"/>
      <i val="0"/>
      <strike val="0"/>
      <u val="single"/>
      <sz val="12"/>
      <color rgb="FF4472C4"/>
      <name val="Arial Narrow"/>
    </font>
    <font>
      <b val="1"/>
      <i val="0"/>
      <strike val="0"/>
      <u val="none"/>
      <sz val="20"/>
      <color rgb="FF000000"/>
      <name val="Arial Narrow"/>
    </font>
    <font>
      <b val="1"/>
      <i val="0"/>
      <strike val="0"/>
      <u val="none"/>
      <sz val="20"/>
      <color rgb="FF223962"/>
      <name val="Arial Narrow"/>
    </font>
    <font>
      <b val="1"/>
      <i val="0"/>
      <strike val="0"/>
      <u val="none"/>
      <sz val="18"/>
      <color rgb="FF223962"/>
      <name val="Arial Narrow"/>
    </font>
    <font>
      <b val="0"/>
      <i val="0"/>
      <strike val="0"/>
      <u val="none"/>
      <sz val="14"/>
      <color rgb="FF000000"/>
      <name val="Arial Narrow"/>
    </font>
    <font>
      <b val="1"/>
      <i val="0"/>
      <strike val="0"/>
      <u val="none"/>
      <sz val="14"/>
      <color rgb="FF000000"/>
      <name val="Arial Narrow"/>
    </font>
    <font>
      <b val="0"/>
      <i val="0"/>
      <strike val="0"/>
      <u val="none"/>
      <sz val="14"/>
      <color rgb="FFFF0000"/>
      <name val="Arial Narrow"/>
    </font>
    <font>
      <b val="1"/>
      <i val="0"/>
      <strike val="0"/>
      <u val="none"/>
      <sz val="16"/>
      <color rgb="FF000000"/>
      <name val="Arial Narrow"/>
    </font>
    <font>
      <b val="1"/>
      <i val="0"/>
      <strike val="0"/>
      <u val="none"/>
      <sz val="11"/>
      <color rgb="FF000000"/>
      <name val="Arial Narrow"/>
    </font>
    <font>
      <b val="1"/>
      <i val="0"/>
      <strike val="0"/>
      <u val="single"/>
      <sz val="16"/>
      <color rgb="FF0563C1"/>
      <name val="Arial Narrow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5DEB5"/>
        <bgColor rgb="FFFFFFFF"/>
      </patternFill>
    </fill>
    <fill>
      <patternFill patternType="solid">
        <fgColor rgb="FFBDD6EE"/>
        <bgColor rgb="FFFFFFFF"/>
      </patternFill>
    </fill>
    <fill>
      <patternFill patternType="solid">
        <fgColor rgb="FFF7CAAC"/>
        <bgColor rgb="FFFFFFFF"/>
      </patternFill>
    </fill>
    <fill>
      <patternFill patternType="solid">
        <fgColor rgb="FFDADADA"/>
        <bgColor rgb="FFFFFFFF"/>
      </patternFill>
    </fill>
    <fill>
      <patternFill patternType="solid">
        <fgColor rgb="FFFFE598"/>
        <bgColor rgb="FFFFFFFF"/>
      </patternFill>
    </fill>
    <fill>
      <patternFill patternType="solid">
        <fgColor rgb="FFD8D8D8"/>
        <bgColor rgb="FFFFFFFF"/>
      </patternFill>
    </fill>
  </fills>
  <borders count="7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</border>
  </borders>
  <cellStyleXfs count="1">
    <xf numFmtId="0" fontId="0" fillId="0" borderId="0"/>
  </cellStyleXfs>
  <cellXfs count="44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6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4" applyFont="1" applyNumberFormat="0" applyFill="0" applyBorder="1" applyAlignment="0">
      <alignment horizontal="general" vertical="bottom" textRotation="0" wrapText="false" shrinkToFit="false"/>
    </xf>
    <xf xfId="0" fontId="6" numFmtId="0" fillId="3" borderId="4" applyFont="1" applyNumberFormat="0" applyFill="1" applyBorder="1" applyAlignment="0">
      <alignment horizontal="general" vertical="bottom" textRotation="0" wrapText="false" shrinkToFit="false"/>
    </xf>
    <xf xfId="0" fontId="6" numFmtId="0" fillId="2" borderId="4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0">
      <alignment horizontal="general" vertical="bottom" textRotation="0" wrapText="false" shrinkToFit="false"/>
    </xf>
    <xf xfId="0" fontId="6" numFmtId="0" fillId="3" borderId="6" applyFont="1" applyNumberFormat="0" applyFill="1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0">
      <alignment horizontal="general" vertical="bottom" textRotation="0" wrapText="false" shrinkToFit="false"/>
    </xf>
    <xf xfId="0" fontId="6" numFmtId="0" fillId="2" borderId="7" applyFont="1" applyNumberFormat="0" applyFill="0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>
      <alignment horizontal="center" vertical="bottom" textRotation="0" wrapText="false" shrinkToFit="false"/>
    </xf>
    <xf xfId="0" fontId="6" numFmtId="0" fillId="2" borderId="6" applyFont="1" applyNumberFormat="0" applyFill="0" applyBorder="1" applyAlignment="1">
      <alignment horizontal="center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1">
      <alignment horizontal="center" vertical="bottom" textRotation="0" wrapText="false" shrinkToFit="false"/>
    </xf>
    <xf xfId="0" fontId="6" numFmtId="0" fillId="2" borderId="3" applyFont="1" applyNumberFormat="0" applyFill="0" applyBorder="1" applyAlignment="1">
      <alignment horizontal="general" vertical="bottom" textRotation="0" wrapText="tru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5" borderId="10" applyFont="1" applyNumberFormat="0" applyFill="1" applyBorder="1" applyAlignment="1">
      <alignment horizontal="center" vertical="center" textRotation="0" wrapText="false" shrinkToFit="false"/>
    </xf>
    <xf xfId="0" fontId="5" numFmtId="0" fillId="5" borderId="11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1">
      <alignment horizontal="left" vertical="bottom" textRotation="0" wrapText="false" shrinkToFit="false"/>
    </xf>
    <xf xfId="0" fontId="6" numFmtId="0" fillId="2" borderId="8" applyFont="1" applyNumberFormat="0" applyFill="0" applyBorder="1" applyAlignment="1">
      <alignment horizontal="center" vertical="bottom" textRotation="0" wrapText="false" shrinkToFit="false"/>
    </xf>
    <xf xfId="0" fontId="6" numFmtId="0" fillId="2" borderId="4" applyFont="1" applyNumberFormat="0" applyFill="0" applyBorder="1" applyAlignment="1">
      <alignment horizontal="left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6" numFmtId="0" fillId="2" borderId="6" applyFont="1" applyNumberFormat="0" applyFill="0" applyBorder="1" applyAlignment="1">
      <alignment horizontal="center" vertical="bottom" textRotation="0" wrapText="false" shrinkToFit="false"/>
    </xf>
    <xf xfId="0" fontId="6" numFmtId="0" fillId="6" borderId="14" applyFont="1" applyNumberFormat="0" applyFill="1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left" vertical="bottom" textRotation="0" wrapText="false" shrinkToFit="false"/>
    </xf>
    <xf xfId="0" fontId="6" numFmtId="0" fillId="6" borderId="8" applyFont="1" applyNumberFormat="0" applyFill="1" applyBorder="1" applyAlignment="1">
      <alignment horizontal="left" vertical="bottom" textRotation="0" wrapText="false" shrinkToFit="false"/>
    </xf>
    <xf xfId="0" fontId="6" numFmtId="0" fillId="6" borderId="4" applyFont="1" applyNumberFormat="0" applyFill="1" applyBorder="1" applyAlignment="1">
      <alignment horizontal="center" vertical="bottom" textRotation="0" wrapText="false" shrinkToFit="false"/>
    </xf>
    <xf xfId="0" fontId="6" numFmtId="0" fillId="6" borderId="6" applyFont="1" applyNumberFormat="0" applyFill="1" applyBorder="1" applyAlignment="1">
      <alignment horizontal="left" vertical="bottom" textRotation="0" wrapText="false" shrinkToFit="false"/>
    </xf>
    <xf xfId="0" fontId="6" numFmtId="0" fillId="6" borderId="6" applyFont="1" applyNumberFormat="0" applyFill="1" applyBorder="1" applyAlignment="1">
      <alignment horizontal="center" vertical="bottom" textRotation="0" wrapText="false" shrinkToFit="false"/>
    </xf>
    <xf xfId="0" fontId="6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4" borderId="6" applyFont="1" applyNumberFormat="0" applyFill="1" applyBorder="1" applyAlignment="1">
      <alignment horizontal="center" vertical="bottom" textRotation="0" wrapText="false" shrinkToFit="false"/>
    </xf>
    <xf xfId="0" fontId="6" numFmtId="0" fillId="2" borderId="16" applyFont="1" applyNumberFormat="0" applyFill="0" applyBorder="1" applyAlignment="1">
      <alignment horizontal="center" vertical="bottom" textRotation="0" wrapText="true" shrinkToFit="false"/>
    </xf>
    <xf xfId="0" fontId="6" numFmtId="0" fillId="6" borderId="17" applyFont="1" applyNumberFormat="0" applyFill="1" applyBorder="1" applyAlignment="1">
      <alignment horizontal="center" vertical="bottom" textRotation="0" wrapText="true" shrinkToFit="false"/>
    </xf>
    <xf xfId="0" fontId="6" numFmtId="0" fillId="6" borderId="17" applyFont="1" applyNumberFormat="0" applyFill="1" applyBorder="1" applyAlignment="1">
      <alignment horizontal="left" vertical="bottom" textRotation="0" wrapText="true" shrinkToFit="false"/>
    </xf>
    <xf xfId="0" fontId="6" numFmtId="0" fillId="6" borderId="13" applyFont="1" applyNumberFormat="0" applyFill="1" applyBorder="1" applyAlignment="0">
      <alignment horizontal="general" vertical="bottom" textRotation="0" wrapText="false" shrinkToFit="false"/>
    </xf>
    <xf xfId="0" fontId="6" numFmtId="0" fillId="6" borderId="6" applyFont="1" applyNumberFormat="0" applyFill="1" applyBorder="1" applyAlignment="0">
      <alignment horizontal="general" vertical="bottom" textRotation="0" wrapText="false" shrinkToFit="false"/>
    </xf>
    <xf xfId="0" fontId="6" numFmtId="0" fillId="2" borderId="18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left" vertical="bottom" textRotation="0" wrapText="false" shrinkToFit="false"/>
    </xf>
    <xf xfId="0" fontId="5" numFmtId="0" fillId="5" borderId="20" applyFont="1" applyNumberFormat="0" applyFill="1" applyBorder="1" applyAlignment="1">
      <alignment horizontal="center" vertical="center" textRotation="0" wrapText="false" shrinkToFit="false"/>
    </xf>
    <xf xfId="0" fontId="6" numFmtId="0" fillId="2" borderId="8" applyFont="1" applyNumberFormat="0" applyFill="0" applyBorder="1" applyAlignment="1">
      <alignment horizontal="left" vertical="bottom" textRotation="0" wrapText="false" shrinkToFit="false"/>
    </xf>
    <xf xfId="0" fontId="6" numFmtId="0" fillId="2" borderId="6" applyFont="1" applyNumberFormat="0" applyFill="0" applyBorder="1" applyAlignment="1">
      <alignment horizontal="left" vertical="bottom" textRotation="0" wrapText="false" shrinkToFit="false"/>
    </xf>
    <xf xfId="0" fontId="6" numFmtId="0" fillId="2" borderId="6" applyFont="1" applyNumberFormat="0" applyFill="0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>
      <alignment horizontal="left" vertical="bottom" textRotation="0" wrapText="false" shrinkToFit="false"/>
    </xf>
    <xf xfId="0" fontId="6" numFmtId="0" fillId="2" borderId="7" applyFont="1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21" applyFont="1" applyNumberFormat="0" applyFill="0" applyBorder="1" applyAlignment="1">
      <alignment horizontal="left" vertical="bottom" textRotation="0" wrapText="true" shrinkToFit="false"/>
    </xf>
    <xf xfId="0" fontId="5" numFmtId="0" fillId="2" borderId="1" applyFont="1" applyNumberFormat="0" applyFill="0" applyBorder="1" applyAlignment="1">
      <alignment horizontal="left" vertical="bottom" textRotation="0" wrapText="true" shrinkToFit="false"/>
    </xf>
    <xf xfId="0" fontId="5" numFmtId="0" fillId="3" borderId="0" applyFont="1" applyNumberFormat="0" applyFill="1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22" applyFont="1" applyNumberFormat="0" applyFill="0" applyBorder="1" applyAlignment="1">
      <alignment horizontal="center" vertical="bottom" textRotation="0" wrapText="false" shrinkToFit="false"/>
    </xf>
    <xf xfId="0" fontId="6" numFmtId="0" fillId="2" borderId="23" applyFont="1" applyNumberFormat="0" applyFill="0" applyBorder="1" applyAlignment="1">
      <alignment horizontal="center" vertical="bottom" textRotation="0" wrapText="false" shrinkToFit="false"/>
    </xf>
    <xf xfId="0" fontId="6" numFmtId="0" fillId="2" borderId="24" applyFont="1" applyNumberFormat="0" applyFill="0" applyBorder="1" applyAlignment="1">
      <alignment horizontal="center" vertical="bottom" textRotation="0" wrapText="false" shrinkToFit="false"/>
    </xf>
    <xf xfId="0" fontId="6" numFmtId="0" fillId="3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4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8" applyFont="1" applyNumberFormat="1" applyFill="0" applyBorder="1" applyAlignment="1">
      <alignment horizontal="center" vertical="bottom" textRotation="0" wrapText="false" shrinkToFit="false"/>
    </xf>
    <xf xfId="0" fontId="6" numFmtId="49" fillId="2" borderId="6" applyFont="1" applyNumberFormat="1" applyFill="0" applyBorder="1" applyAlignment="1">
      <alignment horizontal="center" vertical="bottom" textRotation="0" wrapText="false" shrinkToFit="false"/>
    </xf>
    <xf xfId="0" fontId="6" numFmtId="49" fillId="2" borderId="7" applyFont="1" applyNumberFormat="1" applyFill="0" applyBorder="1" applyAlignment="1">
      <alignment horizontal="center" vertical="bottom" textRotation="0" wrapText="false" shrinkToFit="false"/>
    </xf>
    <xf xfId="0" fontId="6" numFmtId="49" fillId="3" borderId="6" applyFont="1" applyNumberFormat="1" applyFill="1" applyBorder="1" applyAlignment="1">
      <alignment horizontal="center" vertical="bottom" textRotation="0" wrapText="false" shrinkToFit="false"/>
    </xf>
    <xf xfId="0" fontId="6" numFmtId="49" fillId="2" borderId="6" applyFont="1" applyNumberFormat="1" applyFill="0" applyBorder="1" applyAlignment="1">
      <alignment horizontal="center" vertical="bottom" textRotation="0" wrapText="false" shrinkToFit="false"/>
    </xf>
    <xf xfId="0" fontId="5" numFmtId="0" fillId="5" borderId="25" applyFont="1" applyNumberFormat="0" applyFill="1" applyBorder="1" applyAlignment="1">
      <alignment horizontal="center" vertical="center" textRotation="0" wrapText="false" shrinkToFit="false"/>
    </xf>
    <xf xfId="0" fontId="6" numFmtId="0" fillId="6" borderId="26" applyFont="1" applyNumberFormat="0" applyFill="1" applyBorder="1" applyAlignment="0">
      <alignment horizontal="general" vertical="bottom" textRotation="0" wrapText="false" shrinkToFit="false"/>
    </xf>
    <xf xfId="0" fontId="6" numFmtId="0" fillId="6" borderId="27" applyFont="1" applyNumberFormat="0" applyFill="1" applyBorder="1" applyAlignment="0">
      <alignment horizontal="general" vertical="bottom" textRotation="0" wrapText="false" shrinkToFit="false"/>
    </xf>
    <xf xfId="0" fontId="6" numFmtId="0" fillId="6" borderId="28" applyFont="1" applyNumberFormat="0" applyFill="1" applyBorder="1" applyAlignment="0">
      <alignment horizontal="general" vertical="bottom" textRotation="0" wrapText="false" shrinkToFit="false"/>
    </xf>
    <xf xfId="0" fontId="6" numFmtId="0" fillId="6" borderId="29" applyFont="1" applyNumberFormat="0" applyFill="1" applyBorder="1" applyAlignment="0">
      <alignment horizontal="general" vertical="bottom" textRotation="0" wrapText="false" shrinkToFit="false"/>
    </xf>
    <xf xfId="0" fontId="6" numFmtId="0" fillId="6" borderId="30" applyFont="1" applyNumberFormat="0" applyFill="1" applyBorder="1" applyAlignment="0">
      <alignment horizontal="general" vertical="bottom" textRotation="0" wrapText="false" shrinkToFit="false"/>
    </xf>
    <xf xfId="0" fontId="6" numFmtId="0" fillId="6" borderId="31" applyFont="1" applyNumberFormat="0" applyFill="1" applyBorder="1" applyAlignment="0">
      <alignment horizontal="general" vertical="bottom" textRotation="0" wrapText="false" shrinkToFit="false"/>
    </xf>
    <xf xfId="0" fontId="6" numFmtId="0" fillId="2" borderId="16" applyFont="1" applyNumberFormat="0" applyFill="0" applyBorder="1" applyAlignment="1">
      <alignment horizontal="center" vertical="bottom" textRotation="0" wrapText="false" shrinkToFit="false"/>
    </xf>
    <xf xfId="0" fontId="6" numFmtId="0" fillId="6" borderId="17" applyFont="1" applyNumberFormat="0" applyFill="1" applyBorder="1" applyAlignment="1">
      <alignment horizontal="center" vertical="bottom" textRotation="0" wrapText="false" shrinkToFit="false"/>
    </xf>
    <xf xfId="0" fontId="6" numFmtId="0" fillId="2" borderId="32" applyFont="1" applyNumberFormat="0" applyFill="0" applyBorder="1" applyAlignment="1">
      <alignment horizontal="center" vertical="bottom" textRotation="0" wrapText="false" shrinkToFit="false"/>
    </xf>
    <xf xfId="0" fontId="6" numFmtId="0" fillId="6" borderId="15" applyFont="1" applyNumberFormat="0" applyFill="1" applyBorder="1" applyAlignment="1">
      <alignment horizontal="center" vertical="bottom" textRotation="0" wrapText="true" shrinkToFit="false"/>
    </xf>
    <xf xfId="0" fontId="6" numFmtId="0" fillId="6" borderId="23" applyFont="1" applyNumberFormat="0" applyFill="1" applyBorder="1" applyAlignment="0">
      <alignment horizontal="general" vertical="bottom" textRotation="0" wrapText="false" shrinkToFit="false"/>
    </xf>
    <xf xfId="0" fontId="6" numFmtId="0" fillId="6" borderId="33" applyFont="1" applyNumberFormat="0" applyFill="1" applyBorder="1" applyAlignment="0">
      <alignment horizontal="general" vertical="bottom" textRotation="0" wrapText="false" shrinkToFit="false"/>
    </xf>
    <xf xfId="0" fontId="6" numFmtId="0" fillId="6" borderId="34" applyFont="1" applyNumberFormat="0" applyFill="1" applyBorder="1" applyAlignment="0">
      <alignment horizontal="general" vertical="bottom" textRotation="0" wrapText="false" shrinkToFit="false"/>
    </xf>
    <xf xfId="0" fontId="6" numFmtId="0" fillId="6" borderId="35" applyFont="1" applyNumberFormat="0" applyFill="1" applyBorder="1" applyAlignment="0">
      <alignment horizontal="general" vertical="bottom" textRotation="0" wrapText="false" shrinkToFit="false"/>
    </xf>
    <xf xfId="0" fontId="6" numFmtId="0" fillId="6" borderId="22" applyFont="1" applyNumberFormat="0" applyFill="1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>
      <alignment horizontal="left" vertical="bottom" textRotation="0" wrapText="true" shrinkToFit="false"/>
    </xf>
    <xf xfId="0" fontId="6" numFmtId="0" fillId="2" borderId="6" applyFont="1" applyNumberFormat="0" applyFill="0" applyBorder="1" applyAlignment="1">
      <alignment horizontal="general" vertical="bottom" textRotation="0" wrapText="true" shrinkToFit="false"/>
    </xf>
    <xf xfId="0" fontId="6" numFmtId="0" fillId="2" borderId="36" applyFont="1" applyNumberFormat="0" applyFill="0" applyBorder="1" applyAlignment="0">
      <alignment horizontal="general" vertical="bottom" textRotation="0" wrapText="false" shrinkToFit="false"/>
    </xf>
    <xf xfId="0" fontId="6" numFmtId="0" fillId="2" borderId="7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20" applyFont="1" applyNumberFormat="0" applyFill="0" applyBorder="1" applyAlignment="0">
      <alignment horizontal="general" vertical="bottom" textRotation="0" wrapText="false" shrinkToFit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5" numFmtId="0" fillId="2" borderId="37" applyFont="1" applyNumberFormat="0" applyFill="0" applyBorder="1" applyAlignment="0">
      <alignment horizontal="general" vertical="bottom" textRotation="0" wrapText="false" shrinkToFit="false"/>
    </xf>
    <xf xfId="0" fontId="5" numFmtId="0" fillId="2" borderId="38" applyFont="1" applyNumberFormat="0" applyFill="0" applyBorder="1" applyAlignment="0">
      <alignment horizontal="general" vertical="bottom" textRotation="0" wrapText="false" shrinkToFit="false"/>
    </xf>
    <xf xfId="0" fontId="5" numFmtId="0" fillId="2" borderId="21" applyFont="1" applyNumberFormat="0" applyFill="0" applyBorder="1" applyAlignment="1">
      <alignment horizontal="left" vertical="bottom" textRotation="0" wrapText="true" shrinkToFit="false"/>
    </xf>
    <xf xfId="0" fontId="6" numFmtId="0" fillId="2" borderId="39" applyFont="1" applyNumberFormat="0" applyFill="0" applyBorder="1" applyAlignment="1">
      <alignment horizontal="center" vertical="bottom" textRotation="0" wrapText="false" shrinkToFit="false"/>
    </xf>
    <xf xfId="0" fontId="6" numFmtId="0" fillId="2" borderId="40" applyFont="1" applyNumberFormat="0" applyFill="0" applyBorder="1" applyAlignment="1">
      <alignment horizontal="center" vertical="bottom" textRotation="0" wrapText="false" shrinkToFit="false"/>
    </xf>
    <xf xfId="0" fontId="6" numFmtId="0" fillId="2" borderId="41" applyFont="1" applyNumberFormat="0" applyFill="0" applyBorder="1" applyAlignment="1">
      <alignment horizontal="center" vertical="bottom" textRotation="0" wrapText="false" shrinkToFit="false"/>
    </xf>
    <xf xfId="0" fontId="6" numFmtId="0" fillId="2" borderId="30" applyFont="1" applyNumberFormat="0" applyFill="0" applyBorder="1" applyAlignment="1">
      <alignment horizontal="center" vertical="bottom" textRotation="0" wrapText="false" shrinkToFit="false"/>
    </xf>
    <xf xfId="0" fontId="6" numFmtId="0" fillId="2" borderId="31" applyFont="1" applyNumberFormat="0" applyFill="0" applyBorder="1" applyAlignment="1">
      <alignment horizontal="center" vertical="bottom" textRotation="0" wrapText="false" shrinkToFit="false"/>
    </xf>
    <xf xfId="0" fontId="6" numFmtId="0" fillId="2" borderId="42" applyFont="1" applyNumberFormat="0" applyFill="0" applyBorder="1" applyAlignment="1">
      <alignment horizontal="center" vertical="bottom" textRotation="0" wrapText="false" shrinkToFit="false"/>
    </xf>
    <xf xfId="0" fontId="6" numFmtId="0" fillId="2" borderId="43" applyFont="1" applyNumberFormat="0" applyFill="0" applyBorder="1" applyAlignment="1">
      <alignment horizontal="center" vertical="bottom" textRotation="0" wrapText="false" shrinkToFit="false"/>
    </xf>
    <xf xfId="0" fontId="6" numFmtId="0" fillId="2" borderId="27" applyFont="1" applyNumberFormat="0" applyFill="0" applyBorder="1" applyAlignment="1">
      <alignment horizontal="center" vertical="bottom" textRotation="0" wrapText="false" shrinkToFit="false"/>
    </xf>
    <xf xfId="0" fontId="6" numFmtId="0" fillId="2" borderId="28" applyFont="1" applyNumberFormat="0" applyFill="0" applyBorder="1" applyAlignment="1">
      <alignment horizontal="center" vertical="bottom" textRotation="0" wrapText="false" shrinkToFit="false"/>
    </xf>
    <xf xfId="0" fontId="6" numFmtId="0" fillId="2" borderId="22" applyFont="1" applyNumberFormat="0" applyFill="0" applyBorder="1" applyAlignment="1">
      <alignment horizontal="center" vertical="center" textRotation="0" wrapText="false" shrinkToFit="false"/>
    </xf>
    <xf xfId="0" fontId="6" numFmtId="0" fillId="2" borderId="23" applyFont="1" applyNumberFormat="0" applyFill="0" applyBorder="1" applyAlignment="1">
      <alignment horizontal="center" vertical="center" textRotation="0" wrapText="false" shrinkToFit="false"/>
    </xf>
    <xf xfId="0" fontId="6" numFmtId="0" fillId="2" borderId="24" applyFont="1" applyNumberFormat="0" applyFill="0" applyBorder="1" applyAlignment="1">
      <alignment horizontal="center" vertical="center" textRotation="0" wrapText="false" shrinkToFit="false"/>
    </xf>
    <xf xfId="0" fontId="6" numFmtId="0" fillId="2" borderId="27" applyFont="1" applyNumberFormat="0" applyFill="0" applyBorder="1" applyAlignment="1">
      <alignment horizontal="center" vertical="center" textRotation="0" wrapText="false" shrinkToFit="false"/>
    </xf>
    <xf xfId="0" fontId="6" numFmtId="0" fillId="2" borderId="28" applyFont="1" applyNumberFormat="0" applyFill="0" applyBorder="1" applyAlignment="1">
      <alignment horizontal="center" vertical="center" textRotation="0" wrapText="false" shrinkToFit="false"/>
    </xf>
    <xf xfId="0" fontId="6" numFmtId="0" fillId="2" borderId="30" applyFont="1" applyNumberFormat="0" applyFill="0" applyBorder="1" applyAlignment="1">
      <alignment horizontal="center" vertical="center" textRotation="0" wrapText="false" shrinkToFit="false"/>
    </xf>
    <xf xfId="0" fontId="6" numFmtId="0" fillId="2" borderId="31" applyFont="1" applyNumberFormat="0" applyFill="0" applyBorder="1" applyAlignment="1">
      <alignment horizontal="center" vertical="center" textRotation="0" wrapText="false" shrinkToFit="false"/>
    </xf>
    <xf xfId="0" fontId="6" numFmtId="0" fillId="2" borderId="42" applyFont="1" applyNumberFormat="0" applyFill="0" applyBorder="1" applyAlignment="1">
      <alignment horizontal="center" vertical="center" textRotation="0" wrapText="false" shrinkToFit="false"/>
    </xf>
    <xf xfId="0" fontId="6" numFmtId="0" fillId="2" borderId="43" applyFont="1" applyNumberFormat="0" applyFill="0" applyBorder="1" applyAlignment="1">
      <alignment horizontal="center" vertical="center" textRotation="0" wrapText="false" shrinkToFit="false"/>
    </xf>
    <xf xfId="0" fontId="6" numFmtId="0" fillId="7" borderId="23" applyFont="1" applyNumberFormat="0" applyFill="1" applyBorder="1" applyAlignment="1">
      <alignment horizontal="center" vertical="center" textRotation="0" wrapText="false" shrinkToFit="false"/>
    </xf>
    <xf xfId="0" fontId="6" numFmtId="0" fillId="7" borderId="30" applyFont="1" applyNumberFormat="0" applyFill="1" applyBorder="1" applyAlignment="1">
      <alignment horizontal="center" vertical="center" textRotation="0" wrapText="false" shrinkToFit="false"/>
    </xf>
    <xf xfId="0" fontId="6" numFmtId="0" fillId="7" borderId="31" applyFont="1" applyNumberFormat="0" applyFill="1" applyBorder="1" applyAlignment="1">
      <alignment horizontal="center" vertical="center" textRotation="0" wrapText="false" shrinkToFit="false"/>
    </xf>
    <xf xfId="0" fontId="6" numFmtId="0" fillId="2" borderId="44" applyFont="1" applyNumberFormat="0" applyFill="0" applyBorder="1" applyAlignment="1">
      <alignment horizontal="center" vertical="bottom" textRotation="0" wrapText="false" shrinkToFit="false"/>
    </xf>
    <xf xfId="0" fontId="6" numFmtId="0" fillId="2" borderId="41" applyFont="1" applyNumberFormat="0" applyFill="0" applyBorder="1" applyAlignment="1">
      <alignment horizontal="center" vertical="center" textRotation="0" wrapText="false" shrinkToFit="false"/>
    </xf>
    <xf xfId="0" fontId="6" numFmtId="0" fillId="2" borderId="25" applyFont="1" applyNumberFormat="0" applyFill="0" applyBorder="1" applyAlignment="1">
      <alignment horizontal="center" vertical="center" textRotation="0" wrapText="false" shrinkToFit="false"/>
    </xf>
    <xf xfId="0" fontId="6" numFmtId="0" fillId="2" borderId="11" applyFont="1" applyNumberFormat="0" applyFill="0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0">
      <alignment horizontal="general" vertical="bottom" textRotation="0" wrapText="false" shrinkToFit="false"/>
    </xf>
    <xf xfId="0" fontId="6" numFmtId="0" fillId="2" borderId="17" applyFont="1" applyNumberFormat="0" applyFill="0" applyBorder="1" applyAlignment="0">
      <alignment horizontal="general" vertical="bottom" textRotation="0" wrapText="false" shrinkToFit="false"/>
    </xf>
    <xf xfId="0" fontId="6" numFmtId="0" fillId="2" borderId="45" applyFont="1" applyNumberFormat="0" applyFill="0" applyBorder="1" applyAlignment="1">
      <alignment horizontal="center" vertical="bottom" textRotation="0" wrapText="false" shrinkToFit="false"/>
    </xf>
    <xf xfId="0" fontId="6" numFmtId="0" fillId="2" borderId="46" applyFont="1" applyNumberFormat="0" applyFill="0" applyBorder="1" applyAlignment="1">
      <alignment horizontal="center" vertical="bottom" textRotation="0" wrapText="false" shrinkToFit="false"/>
    </xf>
    <xf xfId="0" fontId="6" numFmtId="0" fillId="6" borderId="47" applyFont="1" applyNumberFormat="0" applyFill="1" applyBorder="1" applyAlignment="0">
      <alignment horizontal="general" vertical="bottom" textRotation="0" wrapText="false" shrinkToFit="false"/>
    </xf>
    <xf xfId="0" fontId="5" numFmtId="0" fillId="2" borderId="21" applyFont="1" applyNumberFormat="0" applyFill="0" applyBorder="1" applyAlignment="1">
      <alignment horizontal="left" vertical="bottom" textRotation="0" wrapText="true" shrinkToFit="false"/>
    </xf>
    <xf xfId="0" fontId="6" numFmtId="0" fillId="2" borderId="48" applyFont="1" applyNumberFormat="0" applyFill="0" applyBorder="1" applyAlignment="1">
      <alignment horizontal="center" vertical="bottom" textRotation="0" wrapText="false" shrinkToFit="false"/>
    </xf>
    <xf xfId="0" fontId="6" numFmtId="0" fillId="2" borderId="49" applyFont="1" applyNumberFormat="0" applyFill="0" applyBorder="1" applyAlignment="1">
      <alignment horizontal="left" vertical="bottom" textRotation="0" wrapText="false" shrinkToFit="false"/>
    </xf>
    <xf xfId="0" fontId="6" numFmtId="0" fillId="2" borderId="7" applyFont="1" applyNumberFormat="0" applyFill="0" applyBorder="1" applyAlignment="1">
      <alignment horizontal="left" vertical="bottom" textRotation="0" wrapText="false" shrinkToFit="false"/>
    </xf>
    <xf xfId="0" fontId="5" numFmtId="0" fillId="2" borderId="49" applyFont="1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8" borderId="37" applyFont="1" applyNumberFormat="0" applyFill="1" applyBorder="1" applyAlignment="1">
      <alignment horizontal="left" vertical="bottom" textRotation="0" wrapText="false" shrinkToFit="false"/>
    </xf>
    <xf xfId="0" fontId="8" numFmtId="0" fillId="2" borderId="50" applyFont="1" applyNumberFormat="0" applyFill="0" applyBorder="1" applyAlignment="0">
      <alignment horizontal="general" vertical="bottom" textRotation="0" wrapText="false" shrinkToFit="false"/>
    </xf>
    <xf xfId="0" fontId="5" numFmtId="0" fillId="2" borderId="39" applyFont="1" applyNumberFormat="0" applyFill="0" applyBorder="1" applyAlignment="1">
      <alignment horizontal="center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9" borderId="2" applyFont="1" applyNumberFormat="0" applyFill="1" applyBorder="1" applyAlignment="0">
      <alignment horizontal="general" vertical="bottom" textRotation="0" wrapText="false" shrinkToFit="false"/>
    </xf>
    <xf xfId="0" fontId="6" numFmtId="0" fillId="9" borderId="48" applyFont="1" applyNumberFormat="0" applyFill="1" applyBorder="1" applyAlignment="0">
      <alignment horizontal="general" vertical="bottom" textRotation="0" wrapText="false" shrinkToFit="false"/>
    </xf>
    <xf xfId="0" fontId="6" numFmtId="0" fillId="2" borderId="18" applyFont="1" applyNumberFormat="0" applyFill="0" applyBorder="1" applyAlignment="0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10" borderId="2" applyFont="1" applyNumberFormat="0" applyFill="1" applyBorder="1" applyAlignment="1">
      <alignment horizontal="center" vertical="bottom" textRotation="0" wrapText="false" shrinkToFit="false"/>
    </xf>
    <xf xfId="0" fontId="6" numFmtId="0" fillId="10" borderId="48" applyFont="1" applyNumberFormat="0" applyFill="1" applyBorder="1" applyAlignment="1">
      <alignment horizontal="center" vertical="bottom" textRotation="0" wrapText="false" shrinkToFit="false"/>
    </xf>
    <xf xfId="0" fontId="6" numFmtId="0" fillId="10" borderId="2" applyFont="1" applyNumberFormat="0" applyFill="1" applyBorder="1" applyAlignment="0">
      <alignment horizontal="general" vertical="bottom" textRotation="0" wrapText="false" shrinkToFit="false"/>
    </xf>
    <xf xfId="0" fontId="6" numFmtId="0" fillId="10" borderId="48" applyFont="1" applyNumberFormat="0" applyFill="1" applyBorder="1" applyAlignment="0">
      <alignment horizontal="general" vertical="bottom" textRotation="0" wrapText="false" shrinkToFit="false"/>
    </xf>
    <xf xfId="0" fontId="6" numFmtId="0" fillId="11" borderId="0" applyFont="1" applyNumberFormat="0" applyFill="1" applyBorder="0" applyAlignment="0">
      <alignment horizontal="general" vertical="bottom" textRotation="0" wrapText="false" shrinkToFit="false"/>
    </xf>
    <xf xfId="0" fontId="7" numFmtId="0" fillId="9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6" numFmtId="0" fillId="2" borderId="21" applyFont="1" applyNumberFormat="0" applyFill="0" applyBorder="1" applyAlignment="0">
      <alignment horizontal="general" vertical="bottom" textRotation="0" wrapText="false" shrinkToFit="false"/>
    </xf>
    <xf xfId="0" fontId="6" numFmtId="0" fillId="2" borderId="2" applyFont="1" applyNumberFormat="0" applyFill="0" applyBorder="1" applyAlignment="1">
      <alignment horizontal="center" vertical="center" textRotation="0" wrapText="false" shrinkToFit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6" numFmtId="0" fillId="2" borderId="50" applyFont="1" applyNumberFormat="0" applyFill="0" applyBorder="1" applyAlignment="1">
      <alignment horizontal="center" vertical="center" textRotation="0" wrapText="false" shrinkToFit="false"/>
    </xf>
    <xf xfId="0" fontId="6" numFmtId="0" fillId="2" borderId="51" applyFont="1" applyNumberFormat="0" applyFill="0" applyBorder="1" applyAlignment="1">
      <alignment horizontal="center" vertical="center" textRotation="0" wrapText="false" shrinkToFit="false"/>
    </xf>
    <xf xfId="0" fontId="6" numFmtId="0" fillId="2" borderId="52" applyFont="1" applyNumberFormat="0" applyFill="0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8" borderId="53" applyFont="1" applyNumberFormat="0" applyFill="1" applyBorder="1" applyAlignment="1">
      <alignment horizontal="center" vertical="center" textRotation="0" wrapText="false" shrinkToFit="false"/>
    </xf>
    <xf xfId="0" fontId="5" numFmtId="0" fillId="8" borderId="54" applyFont="1" applyNumberFormat="0" applyFill="1" applyBorder="1" applyAlignment="1">
      <alignment horizontal="center" vertical="center" textRotation="0" wrapText="false" shrinkToFit="false"/>
    </xf>
    <xf xfId="0" fontId="5" numFmtId="0" fillId="8" borderId="20" applyFont="1" applyNumberFormat="0" applyFill="1" applyBorder="1" applyAlignment="1">
      <alignment horizontal="center" vertical="center" textRotation="0" wrapText="false" shrinkToFit="false"/>
    </xf>
    <xf xfId="0" fontId="5" numFmtId="0" fillId="8" borderId="10" applyFont="1" applyNumberFormat="0" applyFill="1" applyBorder="1" applyAlignment="1">
      <alignment horizontal="center" vertical="center" textRotation="0" wrapText="false" shrinkToFit="false"/>
    </xf>
    <xf xfId="0" fontId="5" numFmtId="0" fillId="8" borderId="11" applyFont="1" applyNumberFormat="0" applyFill="1" applyBorder="1" applyAlignment="1">
      <alignment horizontal="center" vertical="center" textRotation="0" wrapText="false" shrinkToFit="false"/>
    </xf>
    <xf xfId="0" fontId="6" numFmtId="0" fillId="2" borderId="31" applyFont="1" applyNumberFormat="0" applyFill="0" applyBorder="1" applyAlignment="1">
      <alignment horizontal="center" vertical="center" textRotation="0" wrapText="false" shrinkToFit="false"/>
    </xf>
    <xf xfId="0" fontId="5" numFmtId="0" fillId="5" borderId="39" applyFont="1" applyNumberFormat="0" applyFill="1" applyBorder="1" applyAlignment="1">
      <alignment horizontal="center" vertical="center" textRotation="0" wrapText="false" shrinkToFit="false"/>
    </xf>
    <xf xfId="0" fontId="5" numFmtId="0" fillId="3" borderId="0" applyFont="1" applyNumberFormat="0" applyFill="1" applyBorder="0" applyAlignment="1">
      <alignment horizontal="general" vertical="bottom" textRotation="0" wrapText="tru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6" numFmtId="0" fillId="2" borderId="49" applyFont="1" applyNumberFormat="0" applyFill="0" applyBorder="1" applyAlignment="1">
      <alignment horizontal="center" vertical="center" textRotation="0" wrapText="false" shrinkToFit="false"/>
    </xf>
    <xf xfId="0" fontId="6" numFmtId="0" fillId="2" borderId="46" applyFont="1" applyNumberFormat="0" applyFill="0" applyBorder="1" applyAlignment="1">
      <alignment horizontal="center" vertical="center" textRotation="0" wrapText="false" shrinkToFit="false"/>
    </xf>
    <xf xfId="0" fontId="6" numFmtId="0" fillId="2" borderId="55" applyFont="1" applyNumberFormat="0" applyFill="0" applyBorder="1" applyAlignment="1">
      <alignment horizontal="center" vertical="center" textRotation="0" wrapText="false" shrinkToFit="false"/>
    </xf>
    <xf xfId="0" fontId="6" numFmtId="0" fillId="2" borderId="18" applyFont="1" applyNumberFormat="0" applyFill="0" applyBorder="1" applyAlignment="1">
      <alignment horizontal="left" vertical="bottom" textRotation="0" wrapText="true" shrinkToFit="false"/>
    </xf>
    <xf xfId="0" fontId="6" numFmtId="0" fillId="2" borderId="30" applyFont="1" applyNumberFormat="0" applyFill="0" applyBorder="1" applyAlignment="1">
      <alignment horizontal="left" vertical="bottom" textRotation="0" wrapText="false" shrinkToFit="false"/>
    </xf>
    <xf xfId="0" fontId="6" numFmtId="0" fillId="6" borderId="56" applyFont="1" applyNumberFormat="0" applyFill="1" applyBorder="1" applyAlignment="0">
      <alignment horizontal="general" vertical="bottom" textRotation="0" wrapText="false" shrinkToFit="false"/>
    </xf>
    <xf xfId="0" fontId="6" numFmtId="0" fillId="6" borderId="57" applyFont="1" applyNumberFormat="0" applyFill="1" applyBorder="1" applyAlignment="0">
      <alignment horizontal="general" vertical="bottom" textRotation="0" wrapText="false" shrinkToFit="false"/>
    </xf>
    <xf xfId="0" fontId="6" numFmtId="0" fillId="6" borderId="18" applyFont="1" applyNumberFormat="0" applyFill="1" applyBorder="1" applyAlignment="0">
      <alignment horizontal="general" vertical="bottom" textRotation="0" wrapText="false" shrinkToFit="false"/>
    </xf>
    <xf xfId="0" fontId="6" numFmtId="0" fillId="6" borderId="4" applyFont="1" applyNumberFormat="0" applyFill="1" applyBorder="1" applyAlignment="0">
      <alignment horizontal="general" vertical="bottom" textRotation="0" wrapText="false" shrinkToFit="false"/>
    </xf>
    <xf xfId="0" fontId="6" numFmtId="0" fillId="3" borderId="17" applyFont="1" applyNumberFormat="0" applyFill="1" applyBorder="1" applyAlignment="1">
      <alignment horizontal="center" vertical="bottom" textRotation="0" wrapText="false" shrinkToFit="false"/>
    </xf>
    <xf xfId="0" fontId="6" numFmtId="0" fillId="2" borderId="36" applyFont="1" applyNumberFormat="0" applyFill="0" applyBorder="1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1">
      <alignment horizontal="center" vertical="bottom" textRotation="0" wrapText="false" shrinkToFit="false"/>
    </xf>
    <xf xfId="0" fontId="6" numFmtId="0" fillId="3" borderId="36" applyFont="1" applyNumberFormat="0" applyFill="1" applyBorder="1" applyAlignment="1">
      <alignment horizontal="center" vertical="bottom" textRotation="0" wrapText="false" shrinkToFit="false"/>
    </xf>
    <xf xfId="0" fontId="6" numFmtId="0" fillId="2" borderId="58" applyFont="1" applyNumberFormat="0" applyFill="0" applyBorder="1" applyAlignment="1">
      <alignment horizontal="center" vertical="bottom" textRotation="0" wrapText="false" shrinkToFit="false"/>
    </xf>
    <xf xfId="0" fontId="8" numFmtId="0" fillId="12" borderId="39" applyFont="1" applyNumberFormat="0" applyFill="1" applyBorder="1" applyAlignment="0">
      <alignment horizontal="general" vertical="bottom" textRotation="0" wrapText="false" shrinkToFit="false"/>
    </xf>
    <xf xfId="0" fontId="8" numFmtId="0" fillId="12" borderId="2" applyFont="1" applyNumberFormat="0" applyFill="1" applyBorder="1" applyAlignment="0">
      <alignment horizontal="general" vertical="bottom" textRotation="0" wrapText="false" shrinkToFit="false"/>
    </xf>
    <xf xfId="0" fontId="8" numFmtId="0" fillId="12" borderId="48" applyFont="1" applyNumberFormat="0" applyFill="1" applyBorder="1" applyAlignment="0">
      <alignment horizontal="general" vertical="bottom" textRotation="0" wrapText="false" shrinkToFit="false"/>
    </xf>
    <xf xfId="0" fontId="8" numFmtId="0" fillId="10" borderId="39" applyFont="1" applyNumberFormat="0" applyFill="1" applyBorder="1" applyAlignment="0">
      <alignment horizontal="general" vertical="bottom" textRotation="0" wrapText="false" shrinkToFit="false"/>
    </xf>
    <xf xfId="0" fontId="8" numFmtId="0" fillId="10" borderId="2" applyFont="1" applyNumberFormat="0" applyFill="1" applyBorder="1" applyAlignment="0">
      <alignment horizontal="general" vertical="bottom" textRotation="0" wrapText="false" shrinkToFit="false"/>
    </xf>
    <xf xfId="0" fontId="8" numFmtId="0" fillId="10" borderId="48" applyFont="1" applyNumberFormat="0" applyFill="1" applyBorder="1" applyAlignment="0">
      <alignment horizontal="general" vertical="bottom" textRotation="0" wrapText="false" shrinkToFit="false"/>
    </xf>
    <xf xfId="0" fontId="6" numFmtId="0" fillId="2" borderId="17" applyFont="1" applyNumberFormat="0" applyFill="0" applyBorder="1" applyAlignment="1">
      <alignment horizontal="center" vertical="bottom" textRotation="0" wrapText="true" shrinkToFit="false"/>
    </xf>
    <xf xfId="0" fontId="6" numFmtId="0" fillId="6" borderId="58" applyFont="1" applyNumberFormat="0" applyFill="1" applyBorder="1" applyAlignment="1">
      <alignment horizontal="center" vertical="bottom" textRotation="0" wrapText="false" shrinkToFit="false"/>
    </xf>
    <xf xfId="0" fontId="6" numFmtId="0" fillId="6" borderId="32" applyFont="1" applyNumberFormat="0" applyFill="1" applyBorder="1" applyAlignment="1">
      <alignment horizontal="center" vertical="bottom" textRotation="0" wrapText="false" shrinkToFit="false"/>
    </xf>
    <xf xfId="0" fontId="6" numFmtId="0" fillId="6" borderId="16" applyFont="1" applyNumberFormat="0" applyFill="1" applyBorder="1" applyAlignment="1">
      <alignment horizontal="center" vertical="bottom" textRotation="0" wrapText="false" shrinkToFit="false"/>
    </xf>
    <xf xfId="0" fontId="6" numFmtId="0" fillId="6" borderId="46" applyFont="1" applyNumberFormat="0" applyFill="1" applyBorder="1" applyAlignment="0">
      <alignment horizontal="general" vertical="bottom" textRotation="0" wrapText="false" shrinkToFit="false"/>
    </xf>
    <xf xfId="0" fontId="6" numFmtId="0" fillId="6" borderId="25" applyFont="1" applyNumberFormat="0" applyFill="1" applyBorder="1" applyAlignment="1">
      <alignment horizontal="center" vertical="center" textRotation="0" wrapText="false" shrinkToFit="false"/>
    </xf>
    <xf xfId="0" fontId="6" numFmtId="0" fillId="6" borderId="11" applyFont="1" applyNumberFormat="0" applyFill="1" applyBorder="1" applyAlignment="1">
      <alignment horizontal="center" vertical="center" textRotation="0" wrapText="false" shrinkToFit="false"/>
    </xf>
    <xf xfId="0" fontId="5" numFmtId="0" fillId="2" borderId="50" applyFont="1" applyNumberFormat="0" applyFill="0" applyBorder="1" applyAlignment="1">
      <alignment horizontal="center" vertical="bottom" textRotation="0" wrapText="false" shrinkToFit="false"/>
    </xf>
    <xf xfId="0" fontId="6" numFmtId="0" fillId="2" borderId="27" applyFont="1" applyNumberFormat="0" applyFill="0" applyBorder="1" applyAlignment="1">
      <alignment horizontal="left" vertical="bottom" textRotation="0" wrapText="false" shrinkToFit="false"/>
    </xf>
    <xf xfId="0" fontId="5" numFmtId="0" fillId="2" borderId="39" applyFont="1" applyNumberFormat="0" applyFill="0" applyBorder="1" applyAlignment="1">
      <alignment horizontal="center" vertical="center" textRotation="0" wrapText="true" shrinkToFit="false"/>
    </xf>
    <xf xfId="0" fontId="6" numFmtId="0" fillId="6" borderId="37" applyFont="1" applyNumberFormat="0" applyFill="1" applyBorder="1" applyAlignment="0">
      <alignment horizontal="general" vertical="bottom" textRotation="0" wrapText="false" shrinkToFit="false"/>
    </xf>
    <xf xfId="0" fontId="6" numFmtId="0" fillId="6" borderId="38" applyFont="1" applyNumberFormat="0" applyFill="1" applyBorder="1" applyAlignment="0">
      <alignment horizontal="general" vertical="bottom" textRotation="0" wrapText="false" shrinkToFit="false"/>
    </xf>
    <xf xfId="0" fontId="6" numFmtId="0" fillId="6" borderId="45" applyFont="1" applyNumberFormat="0" applyFill="1" applyBorder="1" applyAlignment="1">
      <alignment horizontal="center" vertical="bottom" textRotation="0" wrapText="false" shrinkToFit="false"/>
    </xf>
    <xf xfId="0" fontId="6" numFmtId="0" fillId="6" borderId="46" applyFont="1" applyNumberFormat="0" applyFill="1" applyBorder="1" applyAlignment="1">
      <alignment horizontal="center" vertical="bottom" textRotation="0" wrapText="false" shrinkToFit="false"/>
    </xf>
    <xf xfId="0" fontId="6" numFmtId="0" fillId="6" borderId="31" applyFont="1" applyNumberFormat="0" applyFill="1" applyBorder="1" applyAlignment="1">
      <alignment horizontal="center" vertical="bottom" textRotation="0" wrapText="false" shrinkToFit="false"/>
    </xf>
    <xf xfId="0" fontId="6" numFmtId="0" fillId="6" borderId="13" applyFont="1" applyNumberFormat="0" applyFill="1" applyBorder="1" applyAlignment="1">
      <alignment horizontal="center" vertical="bottom" textRotation="0" wrapText="false" shrinkToFit="false"/>
    </xf>
    <xf xfId="0" fontId="6" numFmtId="0" fillId="6" borderId="56" applyFont="1" applyNumberFormat="0" applyFill="1" applyBorder="1" applyAlignment="1">
      <alignment horizontal="center" vertical="bottom" textRotation="0" wrapText="false" shrinkToFit="false"/>
    </xf>
    <xf xfId="0" fontId="6" numFmtId="0" fillId="6" borderId="47" applyFont="1" applyNumberFormat="0" applyFill="1" applyBorder="1" applyAlignment="1">
      <alignment horizontal="center" vertical="bottom" textRotation="0" wrapText="false" shrinkToFit="false"/>
    </xf>
    <xf xfId="0" fontId="6" numFmtId="0" fillId="6" borderId="38" applyFont="1" applyNumberFormat="0" applyFill="1" applyBorder="1" applyAlignment="1">
      <alignment horizontal="center" vertical="bottom" textRotation="0" wrapText="false" shrinkToFit="false"/>
    </xf>
    <xf xfId="0" fontId="6" numFmtId="0" fillId="2" borderId="59" applyFont="1" applyNumberFormat="0" applyFill="0" applyBorder="1" applyAlignment="1">
      <alignment horizontal="center" vertical="bottom" textRotation="0" wrapText="false" shrinkToFit="false"/>
    </xf>
    <xf xfId="0" fontId="6" numFmtId="0" fillId="6" borderId="49" applyFont="1" applyNumberFormat="0" applyFill="1" applyBorder="1" applyAlignment="0">
      <alignment horizontal="general" vertical="bottom" textRotation="0" wrapText="false" shrinkToFit="false"/>
    </xf>
    <xf xfId="0" fontId="6" numFmtId="0" fillId="6" borderId="44" applyFont="1" applyNumberFormat="0" applyFill="1" applyBorder="1" applyAlignment="0">
      <alignment horizontal="general" vertical="bottom" textRotation="0" wrapText="false" shrinkToFit="false"/>
    </xf>
    <xf xfId="0" fontId="6" numFmtId="0" fillId="6" borderId="40" applyFont="1" applyNumberFormat="0" applyFill="1" applyBorder="1" applyAlignment="0">
      <alignment horizontal="general" vertical="bottom" textRotation="0" wrapText="false" shrinkToFit="false"/>
    </xf>
    <xf xfId="0" fontId="6" numFmtId="0" fillId="6" borderId="60" applyFont="1" applyNumberFormat="0" applyFill="1" applyBorder="1" applyAlignment="0">
      <alignment horizontal="general" vertical="bottom" textRotation="0" wrapText="false" shrinkToFit="false"/>
    </xf>
    <xf xfId="0" fontId="6" numFmtId="0" fillId="6" borderId="23" applyFont="1" applyNumberFormat="0" applyFill="1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0" fillId="11" borderId="0" applyFont="1" applyNumberFormat="0" applyFill="1" applyBorder="0" applyAlignment="0">
      <alignment horizontal="general" vertical="bottom" textRotation="0" wrapText="false" shrinkToFit="false"/>
    </xf>
    <xf xfId="0" fontId="11" numFmtId="0" fillId="10" borderId="8" applyFont="1" applyNumberFormat="0" applyFill="1" applyBorder="1" applyAlignment="0">
      <alignment horizontal="general" vertical="bottom" textRotation="0" wrapText="false" shrinkToFit="false"/>
    </xf>
    <xf xfId="0" fontId="9" numFmtId="0" fillId="9" borderId="0" applyFont="1" applyNumberFormat="0" applyFill="1" applyBorder="0" applyAlignment="0">
      <alignment horizontal="general" vertical="bottom" textRotation="0" wrapText="false" shrinkToFit="false"/>
    </xf>
    <xf xfId="0" fontId="12" numFmtId="0" fillId="2" borderId="61" applyFont="1" applyNumberFormat="0" applyFill="0" applyBorder="1" applyAlignment="1">
      <alignment horizontal="center" vertical="center" textRotation="0" wrapText="false" shrinkToFit="false"/>
    </xf>
    <xf xfId="0" fontId="12" numFmtId="0" fillId="2" borderId="40" applyFont="1" applyNumberFormat="0" applyFill="0" applyBorder="1" applyAlignment="1">
      <alignment horizontal="center" vertical="center" textRotation="0" wrapText="false" shrinkToFit="false"/>
    </xf>
    <xf xfId="0" fontId="12" numFmtId="0" fillId="2" borderId="30" applyFont="1" applyNumberFormat="0" applyFill="0" applyBorder="1" applyAlignment="1">
      <alignment horizontal="center" vertical="center" textRotation="0" wrapText="false" shrinkToFit="false"/>
    </xf>
    <xf xfId="0" fontId="12" numFmtId="0" fillId="2" borderId="29" applyFont="1" applyNumberFormat="0" applyFill="0" applyBorder="1" applyAlignment="1">
      <alignment horizontal="center" vertical="center" textRotation="0" wrapText="false" shrinkToFit="false"/>
    </xf>
    <xf xfId="0" fontId="12" numFmtId="0" fillId="2" borderId="30" applyFont="1" applyNumberFormat="0" applyFill="0" applyBorder="1" applyAlignment="0">
      <alignment horizontal="general" vertical="bottom" textRotation="0" wrapText="false" shrinkToFit="false"/>
    </xf>
    <xf xfId="0" fontId="12" numFmtId="0" fillId="2" borderId="29" applyFont="1" applyNumberFormat="0" applyFill="0" applyBorder="1" applyAlignment="1">
      <alignment horizontal="center" vertical="center" textRotation="0" wrapText="false" shrinkToFit="false"/>
    </xf>
    <xf xfId="0" fontId="13" numFmtId="0" fillId="2" borderId="30" applyFont="1" applyNumberFormat="0" applyFill="0" applyBorder="1" applyAlignment="1">
      <alignment horizontal="center" vertical="center" textRotation="0" wrapText="false" shrinkToFit="false"/>
    </xf>
    <xf xfId="0" fontId="12" numFmtId="0" fillId="2" borderId="30" applyFont="1" applyNumberFormat="0" applyFill="0" applyBorder="1" applyAlignment="1">
      <alignment horizontal="center" vertical="center" textRotation="0" wrapText="false" shrinkToFit="false"/>
    </xf>
    <xf xfId="0" fontId="12" numFmtId="0" fillId="2" borderId="62" applyFont="1" applyNumberFormat="0" applyFill="0" applyBorder="1" applyAlignment="1">
      <alignment horizontal="center" vertical="center" textRotation="0" wrapText="false" shrinkToFit="false"/>
    </xf>
    <xf xfId="0" fontId="12" numFmtId="0" fillId="2" borderId="42" applyFont="1" applyNumberFormat="0" applyFill="0" applyBorder="1" applyAlignment="1">
      <alignment horizontal="center" vertical="center" textRotation="0" wrapText="false" shrinkToFit="false"/>
    </xf>
    <xf xfId="0" fontId="12" numFmtId="0" fillId="2" borderId="0" applyFont="1" applyNumberFormat="0" applyFill="0" applyBorder="0" applyAlignment="1">
      <alignment horizontal="left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true" shrinkToFit="false"/>
    </xf>
    <xf xfId="0" fontId="13" numFmtId="0" fillId="5" borderId="9" applyFont="1" applyNumberFormat="0" applyFill="1" applyBorder="1" applyAlignment="1">
      <alignment horizontal="center" vertical="center" textRotation="0" wrapText="false" shrinkToFit="false"/>
    </xf>
    <xf xfId="0" fontId="13" numFmtId="0" fillId="5" borderId="10" applyFont="1" applyNumberFormat="0" applyFill="1" applyBorder="1" applyAlignment="1">
      <alignment horizontal="center" vertical="center" textRotation="0" wrapText="false" shrinkToFit="false"/>
    </xf>
    <xf xfId="0" fontId="13" numFmtId="0" fillId="5" borderId="11" applyFont="1" applyNumberFormat="0" applyFill="1" applyBorder="1" applyAlignment="1">
      <alignment horizontal="center" vertical="center" textRotation="0" wrapText="false" shrinkToFit="false"/>
    </xf>
    <xf xfId="0" fontId="12" numFmtId="0" fillId="2" borderId="41" applyFont="1" applyNumberFormat="0" applyFill="0" applyBorder="1" applyAlignment="1">
      <alignment horizontal="center" vertical="center" textRotation="0" wrapText="false" shrinkToFit="false"/>
    </xf>
    <xf xfId="0" fontId="12" numFmtId="0" fillId="7" borderId="61" applyFont="1" applyNumberFormat="0" applyFill="1" applyBorder="1" applyAlignment="1">
      <alignment horizontal="center" vertical="center" textRotation="0" wrapText="false" shrinkToFit="false"/>
    </xf>
    <xf xfId="0" fontId="12" numFmtId="0" fillId="7" borderId="40" applyFont="1" applyNumberFormat="0" applyFill="1" applyBorder="1" applyAlignment="1">
      <alignment horizontal="center" vertical="center" textRotation="0" wrapText="false" shrinkToFit="false"/>
    </xf>
    <xf xfId="0" fontId="12" numFmtId="0" fillId="7" borderId="41" applyFont="1" applyNumberFormat="0" applyFill="1" applyBorder="1" applyAlignment="1">
      <alignment horizontal="center" vertical="center" textRotation="0" wrapText="false" shrinkToFit="false"/>
    </xf>
    <xf xfId="0" fontId="12" numFmtId="0" fillId="2" borderId="31" applyFont="1" applyNumberFormat="0" applyFill="0" applyBorder="1" applyAlignment="1">
      <alignment horizontal="center" vertical="center" textRotation="0" wrapText="false" shrinkToFit="false"/>
    </xf>
    <xf xfId="0" fontId="12" numFmtId="0" fillId="7" borderId="29" applyFont="1" applyNumberFormat="0" applyFill="1" applyBorder="1" applyAlignment="1">
      <alignment horizontal="center" vertical="center" textRotation="0" wrapText="false" shrinkToFit="false"/>
    </xf>
    <xf xfId="0" fontId="12" numFmtId="0" fillId="7" borderId="30" applyFont="1" applyNumberFormat="0" applyFill="1" applyBorder="1" applyAlignment="1">
      <alignment horizontal="center" vertical="center" textRotation="0" wrapText="false" shrinkToFit="false"/>
    </xf>
    <xf xfId="0" fontId="12" numFmtId="0" fillId="7" borderId="31" applyFont="1" applyNumberFormat="0" applyFill="1" applyBorder="1" applyAlignment="1">
      <alignment horizontal="center" vertical="center" textRotation="0" wrapText="false" shrinkToFit="false"/>
    </xf>
    <xf xfId="0" fontId="12" numFmtId="0" fillId="2" borderId="31" applyFont="1" applyNumberFormat="0" applyFill="0" applyBorder="1" applyAlignment="1">
      <alignment horizontal="center" vertical="center" textRotation="0" wrapText="false" shrinkToFit="false"/>
    </xf>
    <xf xfId="0" fontId="12" numFmtId="0" fillId="2" borderId="43" applyFont="1" applyNumberFormat="0" applyFill="0" applyBorder="1" applyAlignment="1">
      <alignment horizontal="center" vertical="center" textRotation="0" wrapText="false" shrinkToFit="false"/>
    </xf>
    <xf xfId="0" fontId="14" numFmtId="0" fillId="2" borderId="40" applyFont="1" applyNumberFormat="0" applyFill="0" applyBorder="1" applyAlignment="1">
      <alignment horizontal="center" vertical="center" textRotation="0" wrapText="false" shrinkToFit="false"/>
    </xf>
    <xf xfId="0" fontId="12" numFmtId="0" fillId="2" borderId="0" applyFont="1" applyNumberFormat="0" applyFill="0" applyBorder="0" applyAlignment="1">
      <alignment horizontal="center" vertical="center" textRotation="0" wrapText="false" shrinkToFit="false"/>
    </xf>
    <xf xfId="0" fontId="12" numFmtId="0" fillId="2" borderId="39" applyFont="1" applyNumberFormat="0" applyFill="0" applyBorder="1" applyAlignment="1">
      <alignment horizontal="center" vertical="center" textRotation="0" wrapText="false" shrinkToFit="false"/>
    </xf>
    <xf xfId="0" fontId="12" numFmtId="0" fillId="2" borderId="25" applyFont="1" applyNumberFormat="0" applyFill="0" applyBorder="1" applyAlignment="1">
      <alignment horizontal="center" vertical="center" textRotation="0" wrapText="false" shrinkToFit="false"/>
    </xf>
    <xf xfId="0" fontId="12" numFmtId="0" fillId="2" borderId="11" applyFont="1" applyNumberFormat="0" applyFill="0" applyBorder="1" applyAlignment="1">
      <alignment horizontal="center" vertical="center" textRotation="0" wrapText="false" shrinkToFit="false"/>
    </xf>
    <xf xfId="0" fontId="12" numFmtId="0" fillId="2" borderId="50" applyFont="1" applyNumberFormat="0" applyFill="0" applyBorder="1" applyAlignment="1">
      <alignment horizontal="center" vertical="center" textRotation="0" wrapText="false" shrinkToFit="false"/>
    </xf>
    <xf xfId="0" fontId="12" numFmtId="0" fillId="2" borderId="63" applyFont="1" applyNumberFormat="0" applyFill="0" applyBorder="1" applyAlignment="1">
      <alignment horizontal="center" vertical="center" textRotation="0" wrapText="false" shrinkToFit="false"/>
    </xf>
    <xf xfId="0" fontId="12" numFmtId="0" fillId="2" borderId="64" applyFont="1" applyNumberFormat="0" applyFill="0" applyBorder="1" applyAlignment="1">
      <alignment horizontal="center" vertical="center" textRotation="0" wrapText="false" shrinkToFit="false"/>
    </xf>
    <xf xfId="0" fontId="12" numFmtId="0" fillId="2" borderId="10" applyFont="1" applyNumberFormat="0" applyFill="0" applyBorder="1" applyAlignment="1">
      <alignment horizontal="center" vertical="center" textRotation="0" wrapText="false" shrinkToFit="false"/>
    </xf>
    <xf xfId="0" fontId="12" numFmtId="0" fillId="6" borderId="2" applyFont="1" applyNumberFormat="0" applyFill="1" applyBorder="1" applyAlignment="1">
      <alignment horizontal="center" vertical="center" textRotation="0" wrapText="false" shrinkToFit="false"/>
    </xf>
    <xf xfId="0" fontId="12" numFmtId="0" fillId="6" borderId="25" applyFont="1" applyNumberFormat="0" applyFill="1" applyBorder="1" applyAlignment="1">
      <alignment horizontal="center" vertical="center" textRotation="0" wrapText="false" shrinkToFit="false"/>
    </xf>
    <xf xfId="0" fontId="12" numFmtId="0" fillId="6" borderId="11" applyFont="1" applyNumberFormat="0" applyFill="1" applyBorder="1" applyAlignment="1">
      <alignment horizontal="center" vertical="center" textRotation="0" wrapText="false" shrinkToFit="false"/>
    </xf>
    <xf xfId="0" fontId="12" numFmtId="0" fillId="6" borderId="39" applyFont="1" applyNumberFormat="0" applyFill="1" applyBorder="1" applyAlignment="1">
      <alignment horizontal="center" vertical="center" textRotation="0" wrapText="false" shrinkToFit="false"/>
    </xf>
    <xf xfId="0" fontId="12" numFmtId="0" fillId="2" borderId="27" applyFont="1" applyNumberFormat="0" applyFill="0" applyBorder="1" applyAlignment="1">
      <alignment horizontal="center" vertical="bottom" textRotation="0" wrapText="false" shrinkToFit="false"/>
    </xf>
    <xf xfId="0" fontId="12" numFmtId="0" fillId="2" borderId="30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left" vertical="bottom" textRotation="0" wrapText="false" shrinkToFit="false"/>
    </xf>
    <xf xfId="0" fontId="15" numFmtId="0" fillId="2" borderId="0" applyFont="1" applyNumberFormat="0" applyFill="0" applyBorder="0" applyAlignment="1">
      <alignment horizontal="left" vertical="bottom" textRotation="0" wrapText="false" shrinkToFit="false"/>
    </xf>
    <xf xfId="0" fontId="6" numFmtId="0" fillId="2" borderId="65" applyFont="1" applyNumberFormat="0" applyFill="0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66" applyFont="1" applyNumberFormat="0" applyFill="0" applyBorder="1" applyAlignment="1">
      <alignment horizontal="center" vertical="center" textRotation="0" wrapText="false" shrinkToFit="false"/>
    </xf>
    <xf xfId="0" fontId="6" numFmtId="0" fillId="2" borderId="21" applyFont="1" applyNumberFormat="0" applyFill="0" applyBorder="1" applyAlignment="1">
      <alignment horizontal="center" vertical="center" textRotation="0" wrapText="false" shrinkToFit="false"/>
    </xf>
    <xf xfId="0" fontId="6" numFmtId="0" fillId="6" borderId="21" applyFont="1" applyNumberFormat="0" applyFill="1" applyBorder="1" applyAlignment="1">
      <alignment horizontal="center" vertical="center" textRotation="0" wrapText="false" shrinkToFit="false"/>
    </xf>
    <xf xfId="0" fontId="6" numFmtId="0" fillId="2" borderId="21" applyFont="1" applyNumberFormat="0" applyFill="0" applyBorder="1" applyAlignment="1">
      <alignment horizontal="center" vertical="center" textRotation="0" wrapText="false" shrinkToFit="false"/>
    </xf>
    <xf xfId="0" fontId="6" numFmtId="0" fillId="2" borderId="56" applyFont="1" applyNumberFormat="0" applyFill="0" applyBorder="1" applyAlignment="0">
      <alignment horizontal="general" vertical="bottom" textRotation="0" wrapText="false" shrinkToFit="false"/>
    </xf>
    <xf xfId="0" fontId="6" numFmtId="0" fillId="2" borderId="57" applyFont="1" applyNumberFormat="0" applyFill="0" applyBorder="1" applyAlignment="0">
      <alignment horizontal="general" vertical="bottom" textRotation="0" wrapText="false" shrinkToFit="false"/>
    </xf>
    <xf xfId="0" fontId="6" numFmtId="0" fillId="2" borderId="67" applyFont="1" applyNumberFormat="0" applyFill="0" applyBorder="1" applyAlignment="0">
      <alignment horizontal="general" vertical="bottom" textRotation="0" wrapText="false" shrinkToFit="false"/>
    </xf>
    <xf xfId="0" fontId="5" numFmtId="0" fillId="8" borderId="64" applyFont="1" applyNumberFormat="0" applyFill="1" applyBorder="1" applyAlignment="1">
      <alignment horizontal="center" vertical="center" textRotation="0" wrapText="false" shrinkToFit="false"/>
    </xf>
    <xf xfId="0" fontId="6" numFmtId="0" fillId="13" borderId="20" applyFont="1" applyNumberFormat="0" applyFill="1" applyBorder="1" applyAlignment="1">
      <alignment horizontal="center" vertical="center" textRotation="0" wrapText="false" shrinkToFit="false"/>
    </xf>
    <xf xfId="0" fontId="6" numFmtId="0" fillId="13" borderId="10" applyFont="1" applyNumberFormat="0" applyFill="1" applyBorder="1" applyAlignment="1">
      <alignment horizontal="center" vertical="center" textRotation="0" wrapText="false" shrinkToFit="false"/>
    </xf>
    <xf xfId="0" fontId="5" numFmtId="0" fillId="13" borderId="11" applyFont="1" applyNumberFormat="0" applyFill="1" applyBorder="1" applyAlignment="1">
      <alignment horizontal="center" vertical="center" textRotation="0" wrapText="false" shrinkToFit="false"/>
    </xf>
    <xf xfId="0" fontId="5" numFmtId="0" fillId="13" borderId="37" applyFont="1" applyNumberFormat="0" applyFill="1" applyBorder="1" applyAlignment="1">
      <alignment horizontal="center" vertical="center" textRotation="0" wrapText="false" shrinkToFit="false"/>
    </xf>
    <xf xfId="0" fontId="5" numFmtId="0" fillId="13" borderId="35" applyFont="1" applyNumberFormat="0" applyFill="1" applyBorder="1" applyAlignment="1">
      <alignment horizontal="center" vertical="center" textRotation="0" wrapText="false" shrinkToFit="false"/>
    </xf>
    <xf xfId="0" fontId="6" numFmtId="0" fillId="13" borderId="24" applyFont="1" applyNumberFormat="0" applyFill="1" applyBorder="1" applyAlignment="0">
      <alignment horizontal="general" vertical="bottom" textRotation="0" wrapText="false" shrinkToFit="false"/>
    </xf>
    <xf xfId="0" fontId="6" numFmtId="0" fillId="13" borderId="42" applyFont="1" applyNumberFormat="0" applyFill="1" applyBorder="1" applyAlignment="0">
      <alignment horizontal="general" vertical="bottom" textRotation="0" wrapText="false" shrinkToFit="false"/>
    </xf>
    <xf xfId="0" fontId="6" numFmtId="0" fillId="13" borderId="43" applyFont="1" applyNumberFormat="0" applyFill="1" applyBorder="1" applyAlignment="0">
      <alignment horizontal="general" vertical="bottom" textRotation="0" wrapText="false" shrinkToFit="false"/>
    </xf>
    <xf xfId="0" fontId="6" numFmtId="0" fillId="13" borderId="20" applyFont="1" applyNumberFormat="0" applyFill="1" applyBorder="1" applyAlignment="0">
      <alignment horizontal="general" vertical="bottom" textRotation="0" wrapText="false" shrinkToFit="false"/>
    </xf>
    <xf xfId="0" fontId="6" numFmtId="0" fillId="13" borderId="10" applyFont="1" applyNumberFormat="0" applyFill="1" applyBorder="1" applyAlignment="0">
      <alignment horizontal="general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50" applyFont="1" applyNumberFormat="0" applyFill="0" applyBorder="1" applyAlignment="1">
      <alignment horizontal="center" vertical="bottom" textRotation="0" wrapText="true" shrinkToFit="false"/>
    </xf>
    <xf xfId="0" fontId="0" numFmtId="0" fillId="6" borderId="30" applyFont="0" applyNumberFormat="0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13" borderId="30" applyFont="1" applyNumberFormat="0" applyFill="1" applyBorder="1" applyAlignment="0">
      <alignment horizontal="general" vertical="bottom" textRotation="0" wrapText="false" shrinkToFit="false"/>
    </xf>
    <xf xfId="0" fontId="5" numFmtId="0" fillId="13" borderId="30" applyFont="1" applyNumberFormat="0" applyFill="1" applyBorder="1" applyAlignment="1">
      <alignment horizontal="center" vertical="center" textRotation="0" wrapText="false" shrinkToFit="false"/>
    </xf>
    <xf xfId="0" fontId="0" numFmtId="0" fillId="3" borderId="30" applyFont="0" applyNumberFormat="0" applyFill="1" applyBorder="1" applyAlignment="0">
      <alignment horizontal="general" vertical="bottom" textRotation="0" wrapText="false" shrinkToFit="false"/>
    </xf>
    <xf xfId="0" fontId="6" numFmtId="0" fillId="2" borderId="17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0">
      <alignment horizontal="general" vertical="bottom" textRotation="0" wrapText="false" shrinkToFit="false"/>
    </xf>
    <xf xfId="0" fontId="12" numFmtId="0" fillId="2" borderId="68" applyFont="1" applyNumberFormat="0" applyFill="0" applyBorder="1" applyAlignment="1">
      <alignment horizontal="center" vertical="center" textRotation="0" wrapText="false" shrinkToFit="false"/>
    </xf>
    <xf xfId="0" fontId="12" numFmtId="0" fillId="2" borderId="33" applyFont="1" applyNumberFormat="0" applyFill="0" applyBorder="1" applyAlignment="1">
      <alignment horizontal="center" vertical="center" textRotation="0" wrapText="false" shrinkToFit="false"/>
    </xf>
    <xf xfId="0" fontId="12" numFmtId="0" fillId="2" borderId="69" applyFont="1" applyNumberFormat="0" applyFill="0" applyBorder="1" applyAlignment="1">
      <alignment horizontal="center" vertical="center" textRotation="0" wrapText="false" shrinkToFit="false"/>
    </xf>
    <xf xfId="0" fontId="6" numFmtId="0" fillId="2" borderId="69" applyFont="1" applyNumberFormat="0" applyFill="0" applyBorder="1" applyAlignment="1">
      <alignment horizontal="center" vertical="center" textRotation="0" wrapText="false" shrinkToFit="false"/>
    </xf>
    <xf xfId="0" fontId="13" numFmtId="0" fillId="5" borderId="25" applyFont="1" applyNumberFormat="0" applyFill="1" applyBorder="1" applyAlignment="1">
      <alignment horizontal="center" vertical="center" textRotation="0" wrapText="false" shrinkToFit="false"/>
    </xf>
    <xf xfId="0" fontId="12" numFmtId="0" fillId="2" borderId="46" applyFont="1" applyNumberFormat="0" applyFill="0" applyBorder="1" applyAlignment="1">
      <alignment horizontal="center" vertical="center" textRotation="0" wrapText="false" shrinkToFit="false"/>
    </xf>
    <xf xfId="0" fontId="12" numFmtId="0" fillId="2" borderId="46" applyFont="1" applyNumberFormat="0" applyFill="0" applyBorder="1" applyAlignment="1">
      <alignment horizontal="center" vertical="center" textRotation="0" wrapText="false" shrinkToFit="false"/>
    </xf>
    <xf xfId="0" fontId="12" numFmtId="0" fillId="2" borderId="70" applyFont="1" applyNumberFormat="0" applyFill="0" applyBorder="1" applyAlignment="1">
      <alignment horizontal="center" vertical="center" textRotation="0" wrapText="false" shrinkToFit="false"/>
    </xf>
    <xf xfId="0" fontId="12" numFmtId="0" fillId="2" borderId="55" applyFont="1" applyNumberFormat="0" applyFill="0" applyBorder="1" applyAlignment="1">
      <alignment horizontal="center" vertical="center" textRotation="0" wrapText="false" shrinkToFit="false"/>
    </xf>
    <xf xfId="0" fontId="12" numFmtId="0" fillId="2" borderId="59" applyFont="1" applyNumberFormat="0" applyFill="0" applyBorder="1" applyAlignment="1">
      <alignment horizontal="center" vertical="center" textRotation="0" wrapText="false" shrinkToFit="false"/>
    </xf>
    <xf xfId="0" fontId="12" numFmtId="0" fillId="2" borderId="20" applyFont="1" applyNumberFormat="0" applyFill="0" applyBorder="1" applyAlignment="1">
      <alignment horizontal="center" vertical="center" textRotation="0" wrapText="false" shrinkToFit="false"/>
    </xf>
    <xf xfId="0" fontId="6" numFmtId="0" fillId="2" borderId="39" applyFont="1" applyNumberFormat="0" applyFill="0" applyBorder="1" applyAlignment="1">
      <alignment horizontal="center" vertical="center" textRotation="0" wrapText="false" shrinkToFit="false"/>
    </xf>
    <xf xfId="0" fontId="6" numFmtId="0" fillId="2" borderId="44" applyFont="1" applyNumberFormat="0" applyFill="0" applyBorder="1" applyAlignment="1">
      <alignment horizontal="center" vertical="center" textRotation="0" wrapText="false" shrinkToFit="false"/>
    </xf>
    <xf xfId="0" fontId="6" numFmtId="0" fillId="2" borderId="23" applyFont="1" applyNumberFormat="0" applyFill="0" applyBorder="1" applyAlignment="1">
      <alignment horizontal="center" vertical="center" textRotation="0" wrapText="false" shrinkToFit="false"/>
    </xf>
    <xf xfId="0" fontId="6" numFmtId="0" fillId="2" borderId="60" applyFont="1" applyNumberFormat="0" applyFill="0" applyBorder="1" applyAlignment="1">
      <alignment horizontal="center" vertical="center" textRotation="0" wrapText="false" shrinkToFit="false"/>
    </xf>
    <xf xfId="0" fontId="6" numFmtId="0" fillId="6" borderId="59" applyFont="1" applyNumberFormat="0" applyFill="1" applyBorder="1" applyAlignment="0">
      <alignment horizontal="general" vertical="bottom" textRotation="0" wrapText="false" shrinkToFit="false"/>
    </xf>
    <xf xfId="0" fontId="6" numFmtId="0" fillId="6" borderId="70" applyFont="1" applyNumberFormat="0" applyFill="1" applyBorder="1" applyAlignment="0">
      <alignment horizontal="general" vertical="bottom" textRotation="0" wrapText="false" shrinkToFit="false"/>
    </xf>
    <xf xfId="0" fontId="6" numFmtId="0" fillId="2" borderId="30" applyFont="1" applyNumberFormat="0" applyFill="0" applyBorder="1" applyAlignment="1">
      <alignment horizontal="center" vertical="bottom" textRotation="0" wrapText="false" shrinkToFit="false"/>
    </xf>
    <xf xfId="0" fontId="6" numFmtId="0" fillId="6" borderId="30" applyFont="1" applyNumberFormat="0" applyFill="1" applyBorder="1" applyAlignment="1">
      <alignment horizontal="center" vertical="bottom" textRotation="0" wrapText="false" shrinkToFit="false"/>
    </xf>
    <xf xfId="0" fontId="6" numFmtId="0" fillId="2" borderId="23" applyFont="1" applyNumberFormat="0" applyFill="0" applyBorder="1" applyAlignment="1">
      <alignment horizontal="center" vertical="bottom" textRotation="0" wrapText="false" shrinkToFit="false"/>
    </xf>
    <xf xfId="0" fontId="6" numFmtId="0" fillId="2" borderId="31" applyFont="1" applyNumberFormat="0" applyFill="0" applyBorder="1" applyAlignment="1">
      <alignment horizontal="center" vertical="bottom" textRotation="0" wrapText="false" shrinkToFit="false"/>
    </xf>
    <xf xfId="0" fontId="5" numFmtId="0" fillId="5" borderId="2" applyFont="1" applyNumberFormat="0" applyFill="1" applyBorder="1" applyAlignment="1">
      <alignment horizontal="center" vertical="center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49" applyFont="1" applyNumberFormat="0" applyFill="0" applyBorder="1" applyAlignment="1">
      <alignment horizontal="center" vertical="bottom" textRotation="0" wrapText="false" shrinkToFit="false"/>
    </xf>
    <xf xfId="0" fontId="6" numFmtId="0" fillId="2" borderId="55" applyFont="1" applyNumberFormat="0" applyFill="0" applyBorder="1" applyAlignment="1">
      <alignment horizontal="center" vertical="bottom" textRotation="0" wrapText="false" shrinkToFit="false"/>
    </xf>
    <xf xfId="0" fontId="6" numFmtId="0" fillId="2" borderId="26" applyFont="1" applyNumberFormat="0" applyFill="0" applyBorder="1" applyAlignment="1">
      <alignment horizontal="center" vertical="bottom" textRotation="0" wrapText="false" shrinkToFit="false"/>
    </xf>
    <xf xfId="0" fontId="6" numFmtId="0" fillId="2" borderId="29" applyFont="1" applyNumberFormat="0" applyFill="0" applyBorder="1" applyAlignment="1">
      <alignment horizontal="center" vertical="bottom" textRotation="0" wrapText="false" shrinkToFit="false"/>
    </xf>
    <xf xfId="0" fontId="6" numFmtId="0" fillId="2" borderId="62" applyFont="1" applyNumberFormat="0" applyFill="0" applyBorder="1" applyAlignment="1">
      <alignment horizontal="center" vertical="bottom" textRotation="0" wrapText="false" shrinkToFit="false"/>
    </xf>
    <xf xfId="0" fontId="6" numFmtId="0" fillId="7" borderId="46" applyFont="1" applyNumberFormat="0" applyFill="1" applyBorder="1" applyAlignment="1">
      <alignment horizontal="center" vertical="center" textRotation="0" wrapText="false" shrinkToFit="false"/>
    </xf>
    <xf xfId="0" fontId="6" numFmtId="0" fillId="2" borderId="26" applyFont="1" applyNumberFormat="0" applyFill="0" applyBorder="1" applyAlignment="1">
      <alignment horizontal="center" vertical="center" textRotation="0" wrapText="false" shrinkToFit="false"/>
    </xf>
    <xf xfId="0" fontId="6" numFmtId="0" fillId="2" borderId="29" applyFont="1" applyNumberFormat="0" applyFill="0" applyBorder="1" applyAlignment="1">
      <alignment horizontal="center" vertical="center" textRotation="0" wrapText="false" shrinkToFit="false"/>
    </xf>
    <xf xfId="0" fontId="6" numFmtId="0" fillId="7" borderId="29" applyFont="1" applyNumberFormat="0" applyFill="1" applyBorder="1" applyAlignment="1">
      <alignment horizontal="center" vertical="center" textRotation="0" wrapText="false" shrinkToFit="false"/>
    </xf>
    <xf xfId="0" fontId="6" numFmtId="0" fillId="2" borderId="62" applyFont="1" applyNumberFormat="0" applyFill="0" applyBorder="1" applyAlignment="1">
      <alignment horizontal="center" vertical="center" textRotation="0" wrapText="false" shrinkToFit="false"/>
    </xf>
    <xf xfId="0" fontId="6" numFmtId="0" fillId="2" borderId="13" applyFont="1" applyNumberFormat="0" applyFill="0" applyBorder="1" applyAlignment="1">
      <alignment horizontal="center" vertical="center" textRotation="0" wrapText="false" shrinkToFit="false"/>
    </xf>
    <xf xfId="0" fontId="6" numFmtId="0" fillId="2" borderId="12" applyFont="1" applyNumberFormat="0" applyFill="0" applyBorder="1" applyAlignment="1">
      <alignment horizontal="center" vertical="center" textRotation="0" wrapText="false" shrinkToFit="false"/>
    </xf>
    <xf xfId="0" fontId="6" numFmtId="0" fillId="2" borderId="4" applyFont="1" applyNumberFormat="0" applyFill="0" applyBorder="1" applyAlignment="1">
      <alignment horizontal="center" vertical="center" textRotation="0" wrapText="false" shrinkToFit="false"/>
    </xf>
    <xf xfId="0" fontId="6" numFmtId="0" fillId="2" borderId="5" applyFont="1" applyNumberFormat="0" applyFill="0" applyBorder="1" applyAlignment="1">
      <alignment horizontal="center" vertical="center" textRotation="0" wrapText="false" shrinkToFit="false"/>
    </xf>
    <xf xfId="0" fontId="5" numFmtId="0" fillId="5" borderId="53" applyFont="1" applyNumberFormat="0" applyFill="1" applyBorder="1" applyAlignment="1">
      <alignment horizontal="center" vertical="center" textRotation="0" wrapText="false" shrinkToFit="false"/>
    </xf>
    <xf xfId="0" fontId="5" numFmtId="0" fillId="5" borderId="54" applyFont="1" applyNumberFormat="0" applyFill="1" applyBorder="1" applyAlignment="1">
      <alignment horizontal="center" vertical="center" textRotation="0" wrapText="false" shrinkToFit="false"/>
    </xf>
    <xf xfId="0" fontId="5" numFmtId="0" fillId="5" borderId="64" applyFont="1" applyNumberFormat="0" applyFill="1" applyBorder="1" applyAlignment="1">
      <alignment horizontal="center" vertical="center" textRotation="0" wrapText="false" shrinkToFit="false"/>
    </xf>
    <xf xfId="0" fontId="6" numFmtId="0" fillId="2" borderId="40" applyFont="1" applyNumberFormat="0" applyFill="0" applyBorder="1" applyAlignment="1">
      <alignment horizontal="center" vertical="center" textRotation="0" wrapText="false" shrinkToFit="false"/>
    </xf>
    <xf xfId="0" fontId="5" numFmtId="0" fillId="5" borderId="50" applyFont="1" applyNumberFormat="0" applyFill="1" applyBorder="1" applyAlignment="1">
      <alignment horizontal="center" vertical="center" textRotation="0" wrapText="false" shrinkToFit="false"/>
    </xf>
    <xf xfId="0" fontId="5" numFmtId="0" fillId="5" borderId="51" applyFont="1" applyNumberFormat="0" applyFill="1" applyBorder="1" applyAlignment="1">
      <alignment horizontal="center" vertical="center" textRotation="0" wrapText="false" shrinkToFit="false"/>
    </xf>
    <xf xfId="0" fontId="5" numFmtId="0" fillId="5" borderId="52" applyFont="1" applyNumberFormat="0" applyFill="1" applyBorder="1" applyAlignment="1">
      <alignment horizontal="center" vertical="center" textRotation="0" wrapText="false" shrinkToFit="false"/>
    </xf>
    <xf xfId="0" fontId="6" numFmtId="0" fillId="2" borderId="61" applyFont="1" applyNumberFormat="0" applyFill="0" applyBorder="1" applyAlignment="1">
      <alignment horizontal="center" vertical="bottom" textRotation="0" wrapText="false" shrinkToFit="false"/>
    </xf>
    <xf xfId="0" fontId="6" numFmtId="0" fillId="6" borderId="29" applyFont="1" applyNumberFormat="0" applyFill="1" applyBorder="1" applyAlignment="1">
      <alignment horizontal="center" vertical="bottom" textRotation="0" wrapText="false" shrinkToFit="false"/>
    </xf>
    <xf xfId="0" fontId="6" numFmtId="0" fillId="2" borderId="57" applyFont="1" applyNumberFormat="0" applyFill="0" applyBorder="1" applyAlignment="1">
      <alignment horizontal="center" vertical="bottom" textRotation="0" wrapText="false" shrinkToFit="false"/>
    </xf>
    <xf xfId="0" fontId="12" numFmtId="0" fillId="3" borderId="59" applyFont="1" applyNumberFormat="0" applyFill="1" applyBorder="1" applyAlignment="1">
      <alignment horizontal="center" vertical="center" textRotation="0" wrapText="false" shrinkToFit="false"/>
    </xf>
    <xf xfId="0" fontId="6" numFmtId="0" fillId="2" borderId="44" applyFont="1" applyNumberFormat="0" applyFill="0" applyBorder="1" applyAlignment="1">
      <alignment horizontal="center" vertical="bottom" textRotation="0" wrapText="false" shrinkToFit="false"/>
    </xf>
    <xf xfId="0" fontId="6" numFmtId="0" fillId="2" borderId="40" applyFont="1" applyNumberFormat="0" applyFill="0" applyBorder="1" applyAlignment="1">
      <alignment horizontal="center" vertical="bottom" textRotation="0" wrapText="false" shrinkToFit="false"/>
    </xf>
    <xf xfId="0" fontId="6" numFmtId="0" fillId="2" borderId="41" applyFont="1" applyNumberFormat="0" applyFill="0" applyBorder="1" applyAlignment="1">
      <alignment horizontal="center" vertical="bottom" textRotation="0" wrapText="false" shrinkToFit="false"/>
    </xf>
    <xf xfId="0" fontId="6" numFmtId="0" fillId="6" borderId="24" applyFont="1" applyNumberFormat="0" applyFill="1" applyBorder="1" applyAlignment="1">
      <alignment horizontal="center" vertical="bottom" textRotation="0" wrapText="false" shrinkToFit="false"/>
    </xf>
    <xf xfId="0" fontId="6" numFmtId="0" fillId="6" borderId="42" applyFont="1" applyNumberFormat="0" applyFill="1" applyBorder="1" applyAlignment="1">
      <alignment horizontal="center" vertical="bottom" textRotation="0" wrapText="false" shrinkToFit="false"/>
    </xf>
    <xf xfId="0" fontId="6" numFmtId="0" fillId="6" borderId="43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2" numFmtId="0" fillId="2" borderId="59" applyFont="1" applyNumberFormat="0" applyFill="0" applyBorder="1" applyAlignment="1">
      <alignment horizontal="center" vertical="center" textRotation="0" wrapText="false" shrinkToFit="false"/>
    </xf>
    <xf xfId="0" fontId="6" numFmtId="0" fillId="2" borderId="67" applyFont="1" applyNumberFormat="0" applyFill="0" applyBorder="1" applyAlignment="1">
      <alignment horizontal="center" vertical="bottom" textRotation="0" wrapText="false" shrinkToFit="false"/>
    </xf>
    <xf xfId="0" fontId="6" numFmtId="0" fillId="6" borderId="17" applyFont="1" applyNumberFormat="0" applyFill="1" applyBorder="1" applyAlignment="0">
      <alignment horizontal="general" vertical="bottom" textRotation="0" wrapText="false" shrinkToFit="false"/>
    </xf>
    <xf xfId="0" fontId="6" numFmtId="0" fillId="6" borderId="19" applyFont="1" applyNumberFormat="0" applyFill="1" applyBorder="1" applyAlignment="0">
      <alignment horizontal="general" vertical="bottom" textRotation="0" wrapText="false" shrinkToFit="false"/>
    </xf>
    <xf xfId="0" fontId="6" numFmtId="0" fillId="2" borderId="58" applyFont="1" applyNumberFormat="0" applyFill="0" applyBorder="1" applyAlignment="1">
      <alignment horizontal="center" vertical="bottom" textRotation="0" wrapText="false" shrinkToFit="false"/>
    </xf>
    <xf xfId="0" fontId="6" numFmtId="0" fillId="2" borderId="14" applyFont="1" applyNumberFormat="0" applyFill="0" applyBorder="1" applyAlignment="1">
      <alignment horizontal="center" vertical="bottom" textRotation="0" wrapText="false" shrinkToFit="false"/>
    </xf>
    <xf xfId="0" fontId="6" numFmtId="0" fillId="2" borderId="32" applyFont="1" applyNumberFormat="0" applyFill="0" applyBorder="1" applyAlignment="1">
      <alignment horizontal="center" vertical="bottom" textRotation="0" wrapText="false" shrinkToFit="false"/>
    </xf>
    <xf xfId="0" fontId="6" numFmtId="0" fillId="2" borderId="6" applyFont="1" applyNumberFormat="0" applyFill="0" applyBorder="1" applyAlignment="1">
      <alignment horizontal="center" vertical="bottom" textRotation="0" wrapText="false" shrinkToFit="false"/>
    </xf>
    <xf xfId="0" fontId="6" numFmtId="0" fillId="2" borderId="1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1">
      <alignment horizontal="center" vertical="bottom" textRotation="0" wrapText="false" shrinkToFit="false"/>
    </xf>
    <xf xfId="0" fontId="6" numFmtId="0" fillId="2" borderId="17" applyFont="1" applyNumberFormat="0" applyFill="0" applyBorder="1" applyAlignment="1">
      <alignment horizontal="center" vertical="bottom" textRotation="0" wrapText="true" shrinkToFit="false"/>
    </xf>
    <xf xfId="0" fontId="6" numFmtId="0" fillId="2" borderId="3" applyFont="1" applyNumberFormat="0" applyFill="0" applyBorder="1" applyAlignment="1">
      <alignment horizontal="left" vertical="bottom" textRotation="0" wrapText="false" shrinkToFit="false"/>
    </xf>
    <xf xfId="0" fontId="6" numFmtId="0" fillId="2" borderId="4" applyFont="1" applyNumberFormat="0" applyFill="0" applyBorder="1" applyAlignment="1">
      <alignment horizontal="left" vertical="bottom" textRotation="0" wrapText="false" shrinkToFit="false"/>
    </xf>
    <xf xfId="0" fontId="6" numFmtId="0" fillId="2" borderId="6" applyFont="1" applyNumberFormat="0" applyFill="0" applyBorder="1" applyAlignment="1">
      <alignment horizontal="left" vertical="bottom" textRotation="0" wrapText="tru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true" shrinkToFit="false"/>
    </xf>
    <xf xfId="0" fontId="6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2" borderId="21" applyFont="1" applyNumberFormat="0" applyFill="0" applyBorder="1" applyAlignment="1">
      <alignment horizontal="left" vertical="bottom" textRotation="0" wrapText="true" shrinkToFit="false"/>
    </xf>
    <xf xfId="0" fontId="6" numFmtId="0" fillId="2" borderId="36" applyFont="1" applyNumberFormat="0" applyFill="0" applyBorder="1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49" fillId="2" borderId="36" applyFont="1" applyNumberFormat="1" applyFill="0" applyBorder="1" applyAlignment="1">
      <alignment horizontal="center" vertical="bottom" textRotation="0" wrapText="false" shrinkToFit="false"/>
    </xf>
    <xf xfId="0" fontId="6" numFmtId="0" fillId="2" borderId="36" applyFont="1" applyNumberFormat="0" applyFill="0" applyBorder="1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>
      <alignment horizontal="center" vertical="bottom" textRotation="0" wrapText="false" shrinkToFit="false"/>
    </xf>
    <xf xfId="0" fontId="6" numFmtId="0" fillId="2" borderId="4" applyFont="1" applyNumberFormat="0" applyFill="0" applyBorder="1" applyAlignment="0">
      <alignment horizontal="general" vertical="bottom" textRotation="0" wrapText="false" shrinkToFit="false"/>
    </xf>
    <xf xfId="0" fontId="6" numFmtId="0" fillId="2" borderId="1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49" fillId="2" borderId="19" applyFont="1" applyNumberFormat="1" applyFill="0" applyBorder="1" applyAlignment="1">
      <alignment horizontal="center" vertical="bottom" textRotation="0" wrapText="false" shrinkToFit="false"/>
    </xf>
    <xf xfId="0" fontId="12" numFmtId="0" fillId="2" borderId="71" applyFont="1" applyNumberFormat="0" applyFill="0" applyBorder="1" applyAlignment="1">
      <alignment horizontal="center" vertical="center" textRotation="0" wrapText="false" shrinkToFit="false"/>
    </xf>
    <xf xfId="0" fontId="12" numFmtId="0" fillId="2" borderId="72" applyFont="1" applyNumberFormat="0" applyFill="0" applyBorder="1" applyAlignment="1">
      <alignment horizontal="center" vertical="center" textRotation="0" wrapText="false" shrinkToFit="false"/>
    </xf>
    <xf xfId="0" fontId="12" numFmtId="0" fillId="2" borderId="73" applyFont="1" applyNumberFormat="0" applyFill="0" applyBorder="1" applyAlignment="1">
      <alignment horizontal="center" vertical="center" textRotation="0" wrapText="false" shrinkToFit="false"/>
    </xf>
    <xf xfId="0" fontId="12" numFmtId="0" fillId="2" borderId="74" applyFont="1" applyNumberFormat="0" applyFill="0" applyBorder="1" applyAlignment="1">
      <alignment horizontal="center" vertical="center" textRotation="0" wrapText="false" shrinkToFit="false"/>
    </xf>
    <xf xfId="0" fontId="6" numFmtId="0" fillId="2" borderId="75" applyFont="1" applyNumberFormat="0" applyFill="0" applyBorder="1" applyAlignment="1">
      <alignment horizontal="center" vertical="center" textRotation="0" wrapText="false" shrinkToFit="false"/>
    </xf>
    <xf xfId="0" fontId="6" numFmtId="0" fillId="2" borderId="73" applyFont="1" applyNumberFormat="0" applyFill="0" applyBorder="1" applyAlignment="1">
      <alignment horizontal="center" vertical="center" textRotation="0" wrapText="false" shrinkToFit="false"/>
    </xf>
    <xf xfId="0" fontId="5" numFmtId="0" fillId="2" borderId="39" applyFont="1" applyNumberFormat="0" applyFill="0" applyBorder="1" applyAlignment="1">
      <alignment horizontal="center" vertical="bottom" textRotation="0" wrapText="true" shrinkToFit="false"/>
    </xf>
    <xf xfId="0" fontId="6" numFmtId="0" fillId="2" borderId="2" applyFont="1" applyNumberFormat="0" applyFill="0" applyBorder="1" applyAlignment="1">
      <alignment horizontal="center" vertical="bottom" textRotation="0" wrapText="true" shrinkToFit="false"/>
    </xf>
    <xf xfId="0" fontId="6" numFmtId="0" fillId="2" borderId="2" applyFont="1" applyNumberFormat="0" applyFill="0" applyBorder="1" applyAlignment="1">
      <alignment horizontal="general" vertical="bottom" textRotation="0" wrapText="true" shrinkToFit="false"/>
    </xf>
    <xf xfId="0" fontId="6" numFmtId="0" fillId="2" borderId="48" applyFont="1" applyNumberFormat="0" applyFill="0" applyBorder="1" applyAlignment="1">
      <alignment horizontal="general" vertical="bottom" textRotation="0" wrapText="true" shrinkToFit="false"/>
    </xf>
    <xf xfId="0" fontId="6" numFmtId="0" fillId="9" borderId="39" applyFont="1" applyNumberFormat="0" applyFill="1" applyBorder="1" applyAlignment="1">
      <alignment horizontal="center" vertical="bottom" textRotation="0" wrapText="false" shrinkToFit="false"/>
    </xf>
    <xf xfId="0" fontId="6" numFmtId="0" fillId="9" borderId="48" applyFont="1" applyNumberFormat="0" applyFill="1" applyBorder="1" applyAlignment="1">
      <alignment horizontal="center" vertical="bottom" textRotation="0" wrapText="false" shrinkToFit="false"/>
    </xf>
    <xf xfId="0" fontId="5" numFmtId="0" fillId="2" borderId="21" applyFont="1" applyNumberFormat="0" applyFill="0" applyBorder="1" applyAlignment="1">
      <alignment horizontal="center" vertical="bottom" textRotation="0" wrapText="true" shrinkToFit="false"/>
    </xf>
    <xf xfId="0" fontId="6" numFmtId="0" fillId="2" borderId="18" applyFont="1" applyNumberFormat="0" applyFill="0" applyBorder="1" applyAlignment="1">
      <alignment horizontal="general" vertical="bottom" textRotation="0" wrapText="true" shrinkToFit="false"/>
    </xf>
    <xf xfId="0" fontId="5" numFmtId="0" fillId="8" borderId="39" applyFont="1" applyNumberFormat="0" applyFill="1" applyBorder="1" applyAlignment="1">
      <alignment horizontal="center" vertical="bottom" textRotation="0" wrapText="false" shrinkToFit="false"/>
    </xf>
    <xf xfId="0" fontId="5" numFmtId="0" fillId="8" borderId="2" applyFont="1" applyNumberFormat="0" applyFill="1" applyBorder="1" applyAlignment="1">
      <alignment horizontal="center" vertical="bottom" textRotation="0" wrapText="false" shrinkToFit="false"/>
    </xf>
    <xf xfId="0" fontId="5" numFmtId="0" fillId="8" borderId="48" applyFont="1" applyNumberFormat="0" applyFill="1" applyBorder="1" applyAlignment="1">
      <alignment horizontal="center" vertical="bottom" textRotation="0" wrapText="false" shrinkToFit="false"/>
    </xf>
    <xf xfId="0" fontId="6" numFmtId="0" fillId="2" borderId="48" applyFont="1" applyNumberFormat="0" applyFill="0" applyBorder="1" applyAlignment="1">
      <alignment horizontal="center" vertical="bottom" textRotation="0" wrapText="true" shrinkToFit="false"/>
    </xf>
    <xf xfId="0" fontId="5" numFmtId="0" fillId="8" borderId="50" applyFont="1" applyNumberFormat="0" applyFill="1" applyBorder="1" applyAlignment="1">
      <alignment horizontal="center" vertical="bottom" textRotation="0" wrapText="true" shrinkToFit="false"/>
    </xf>
    <xf xfId="0" fontId="6" numFmtId="0" fillId="2" borderId="52" applyFont="1" applyNumberFormat="0" applyFill="0" applyBorder="1" applyAlignment="1">
      <alignment horizontal="center" vertical="bottom" textRotation="0" wrapText="true" shrinkToFit="false"/>
    </xf>
    <xf xfId="0" fontId="13" numFmtId="0" fillId="8" borderId="50" applyFont="1" applyNumberFormat="0" applyFill="1" applyBorder="1" applyAlignment="1">
      <alignment horizontal="center" vertical="bottom" textRotation="0" wrapText="true" shrinkToFit="false"/>
    </xf>
    <xf xfId="0" fontId="12" numFmtId="0" fillId="2" borderId="51" applyFont="1" applyNumberFormat="0" applyFill="0" applyBorder="1" applyAlignment="1">
      <alignment horizontal="center" vertical="bottom" textRotation="0" wrapText="true" shrinkToFit="false"/>
    </xf>
    <xf xfId="0" fontId="12" numFmtId="0" fillId="2" borderId="52" applyFont="1" applyNumberFormat="0" applyFill="0" applyBorder="1" applyAlignment="1">
      <alignment horizontal="center" vertical="bottom" textRotation="0" wrapText="true" shrinkToFit="false"/>
    </xf>
    <xf xfId="0" fontId="13" numFmtId="0" fillId="2" borderId="39" applyFont="1" applyNumberFormat="0" applyFill="0" applyBorder="1" applyAlignment="1">
      <alignment horizontal="center" vertical="bottom" textRotation="0" wrapText="true" shrinkToFit="false"/>
    </xf>
    <xf xfId="0" fontId="12" numFmtId="0" fillId="2" borderId="2" applyFont="1" applyNumberFormat="0" applyFill="0" applyBorder="1" applyAlignment="1">
      <alignment horizontal="center" vertical="bottom" textRotation="0" wrapText="true" shrinkToFit="false"/>
    </xf>
    <xf xfId="0" fontId="12" numFmtId="0" fillId="2" borderId="48" applyFont="1" applyNumberFormat="0" applyFill="0" applyBorder="1" applyAlignment="1">
      <alignment horizontal="center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bottom" textRotation="0" wrapText="true" shrinkToFit="false"/>
    </xf>
    <xf xfId="0" fontId="5" numFmtId="0" fillId="2" borderId="21" applyFont="1" applyNumberFormat="0" applyFill="0" applyBorder="1" applyAlignment="1">
      <alignment horizontal="left" vertical="bottom" textRotation="0" wrapText="true" shrinkToFit="false"/>
    </xf>
    <xf xfId="0" fontId="6" numFmtId="0" fillId="2" borderId="18" applyFont="1" applyNumberFormat="0" applyFill="0" applyBorder="1" applyAlignment="1">
      <alignment horizontal="left" vertical="bottom" textRotation="0" wrapText="true" shrinkToFit="false"/>
    </xf>
    <xf xfId="0" fontId="5" numFmtId="0" fillId="2" borderId="2" applyFont="1" applyNumberFormat="0" applyFill="0" applyBorder="1" applyAlignment="1">
      <alignment horizontal="center" vertical="bottom" textRotation="0" wrapText="true" shrinkToFit="false"/>
    </xf>
    <xf xfId="0" fontId="5" numFmtId="0" fillId="2" borderId="48" applyFont="1" applyNumberFormat="0" applyFill="0" applyBorder="1" applyAlignment="1">
      <alignment horizontal="center" vertical="bottom" textRotation="0" wrapText="true" shrinkToFit="false"/>
    </xf>
    <xf xfId="0" fontId="5" numFmtId="0" fillId="8" borderId="50" applyFont="1" applyNumberFormat="0" applyFill="1" applyBorder="1" applyAlignment="1">
      <alignment horizontal="center" vertical="bottom" textRotation="0" wrapText="false" shrinkToFit="false"/>
    </xf>
    <xf xfId="0" fontId="5" numFmtId="0" fillId="8" borderId="51" applyFont="1" applyNumberFormat="0" applyFill="1" applyBorder="1" applyAlignment="1">
      <alignment horizontal="center" vertical="bottom" textRotation="0" wrapText="false" shrinkToFit="false"/>
    </xf>
    <xf xfId="0" fontId="5" numFmtId="0" fillId="8" borderId="52" applyFont="1" applyNumberFormat="0" applyFill="1" applyBorder="1" applyAlignment="1">
      <alignment horizontal="center" vertical="bottom" textRotation="0" wrapText="false" shrinkToFit="false"/>
    </xf>
    <xf xfId="0" fontId="5" numFmtId="0" fillId="2" borderId="50" applyFont="1" applyNumberFormat="0" applyFill="0" applyBorder="1" applyAlignment="1">
      <alignment horizontal="center" vertical="bottom" textRotation="0" wrapText="true" shrinkToFit="false"/>
    </xf>
    <xf xfId="0" fontId="5" numFmtId="0" fillId="2" borderId="65" applyFont="1" applyNumberFormat="0" applyFill="0" applyBorder="1" applyAlignment="1">
      <alignment horizontal="center" vertical="bottom" textRotation="0" wrapText="true" shrinkToFit="false"/>
    </xf>
    <xf xfId="0" fontId="5" numFmtId="0" fillId="2" borderId="56" applyFont="1" applyNumberFormat="0" applyFill="0" applyBorder="1" applyAlignment="1">
      <alignment horizontal="center" vertical="bottom" textRotation="0" wrapText="true" shrinkToFit="false"/>
    </xf>
    <xf xfId="0" fontId="0" numFmtId="0" fillId="2" borderId="2" applyFont="0" applyNumberFormat="0" applyFill="0" applyBorder="1" applyAlignment="1">
      <alignment horizontal="center" vertical="bottom" textRotation="0" wrapText="true" shrinkToFit="false"/>
    </xf>
    <xf xfId="0" fontId="0" numFmtId="0" fillId="2" borderId="48" applyFont="0" applyNumberFormat="0" applyFill="0" applyBorder="1" applyAlignment="1">
      <alignment horizontal="center" vertical="bottom" textRotation="0" wrapText="tru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5" numFmtId="0" fillId="9" borderId="39" applyFont="1" applyNumberFormat="0" applyFill="1" applyBorder="1" applyAlignment="1">
      <alignment horizontal="center" vertical="bottom" textRotation="0" wrapText="false" shrinkToFit="false"/>
    </xf>
    <xf xfId="0" fontId="5" numFmtId="0" fillId="9" borderId="2" applyFont="1" applyNumberFormat="0" applyFill="1" applyBorder="1" applyAlignment="1">
      <alignment horizontal="center" vertical="bottom" textRotation="0" wrapText="false" shrinkToFit="false"/>
    </xf>
    <xf xfId="0" fontId="5" numFmtId="0" fillId="9" borderId="48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0" applyFont="1" applyNumberFormat="0" applyFill="0" applyBorder="1" applyAlignment="0">
      <alignment horizontal="general" vertical="bottom" textRotation="0" wrapText="false" shrinkToFit="false"/>
    </xf>
    <xf xfId="0" fontId="0" numFmtId="0" fillId="2" borderId="30" applyFont="0" applyNumberFormat="0" applyFill="0" applyBorder="1" applyAlignment="0">
      <alignment horizontal="general" vertical="bottom" textRotation="0" wrapText="false" shrinkToFit="false"/>
    </xf>
    <xf xfId="0" fontId="5" numFmtId="0" fillId="9" borderId="39" applyFont="1" applyNumberFormat="0" applyFill="1" applyBorder="1" applyAlignment="1">
      <alignment horizontal="center" vertical="bottom" textRotation="0" wrapText="true" shrinkToFit="false"/>
    </xf>
    <xf xfId="0" fontId="5" numFmtId="0" fillId="9" borderId="2" applyFont="1" applyNumberFormat="0" applyFill="1" applyBorder="1" applyAlignment="1">
      <alignment horizontal="center" vertical="bottom" textRotation="0" wrapText="true" shrinkToFit="false"/>
    </xf>
    <xf xfId="0" fontId="0" numFmtId="0" fillId="2" borderId="2" applyFont="0" applyNumberFormat="0" applyFill="0" applyBorder="1" applyAlignment="1">
      <alignment horizontal="general" vertical="bottom" textRotation="0" wrapText="true" shrinkToFit="false"/>
    </xf>
    <xf xfId="0" fontId="0" numFmtId="0" fillId="2" borderId="48" applyFont="0" applyNumberFormat="0" applyFill="0" applyBorder="1" applyAlignment="1">
      <alignment horizontal="general" vertical="bottom" textRotation="0" wrapText="true" shrinkToFit="false"/>
    </xf>
    <xf xfId="0" fontId="5" numFmtId="0" fillId="2" borderId="39" applyFont="1" applyNumberFormat="0" applyFill="0" applyBorder="1" applyAlignment="1">
      <alignment horizontal="left" vertical="bottom" textRotation="0" wrapText="true" shrinkToFit="false"/>
    </xf>
    <xf xfId="0" fontId="0" numFmtId="0" fillId="2" borderId="48" applyFont="0" applyNumberFormat="0" applyFill="0" applyBorder="1" applyAlignment="1">
      <alignment horizontal="left" vertical="bottom" textRotation="0" wrapText="true" shrinkToFit="false"/>
    </xf>
    <xf xfId="0" fontId="5" numFmtId="0" fillId="4" borderId="24" applyFont="1" applyNumberFormat="0" applyFill="1" applyBorder="1" applyAlignment="1">
      <alignment horizontal="general" vertical="bottom" textRotation="0" wrapText="true" shrinkToFit="false"/>
    </xf>
    <xf xfId="0" fontId="0" numFmtId="0" fillId="4" borderId="43" applyFont="0" applyNumberFormat="0" applyFill="1" applyBorder="1" applyAlignment="1">
      <alignment horizontal="general" vertical="bottom" textRotation="0" wrapText="true" shrinkToFit="false"/>
    </xf>
    <xf xfId="0" fontId="5" numFmtId="0" fillId="2" borderId="39" applyFont="1" applyNumberFormat="0" applyFill="0" applyBorder="1" applyAlignment="1">
      <alignment horizontal="left" vertical="bottom" textRotation="0" wrapText="true" shrinkToFit="false"/>
    </xf>
  </cellXfs>
  <cellStyles count="1">
    <cellStyle name="Normal" xfId="0" builtinId="0"/>
  </cellStyles>
  <dxfs count="9"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  <dxf>
      <font>
        <sz val="10"/>
        <color rgb="FF9C6500"/>
        <name val="Calibri"/>
      </font>
      <numFmt numFmtId="164" formatCode="General"/>
      <fill>
        <patternFill patternType="solid">
          <fgColor rgb="FF000000"/>
          <bgColor rgb="FFFFEB9C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10.8.123.206/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6"/>
  <sheetViews>
    <sheetView tabSelected="1" workbookViewId="0" zoomScale="82" zoomScaleNormal="82" showGridLines="false" showRowColHeaders="1">
      <selection activeCell="H12" sqref="H12"/>
    </sheetView>
  </sheetViews>
  <sheetFormatPr defaultRowHeight="14.4" outlineLevelRow="0" outlineLevelCol="0"/>
  <cols>
    <col min="1" max="1" width="75.5703125" customWidth="true" style="35"/>
    <col min="2" max="2" width="9.7109375" customWidth="true" style="35"/>
    <col min="3" max="3" width="11.5703125" customWidth="true" style="35"/>
    <col min="4" max="4" width="11" customWidth="true" style="35"/>
    <col min="5" max="5" width="11.140625" customWidth="true" style="35"/>
    <col min="6" max="6" width="11.140625" customWidth="true" style="35"/>
    <col min="7" max="7" width="9.5703125" customWidth="true" style="35"/>
    <col min="8" max="8" width="11.42578125" customWidth="true" style="35"/>
    <col min="9" max="9" width="45.7109375" customWidth="true" style="35"/>
    <col min="10" max="10" width="11.42578125" customWidth="true" style="35"/>
  </cols>
  <sheetData>
    <row r="1" spans="1:10" customHeight="1" ht="26.25">
      <c r="A1" s="231" t="s">
        <v>0</v>
      </c>
      <c r="B1" s="166"/>
      <c r="C1" s="166"/>
      <c r="D1" s="166"/>
      <c r="E1" s="166"/>
      <c r="F1" s="166"/>
      <c r="G1" s="166"/>
    </row>
    <row r="2" spans="1:10" customHeight="1" ht="16.5">
      <c r="A2" s="405" t="s">
        <v>1</v>
      </c>
      <c r="B2" s="399" t="s">
        <v>2</v>
      </c>
      <c r="C2" s="400"/>
      <c r="D2" s="400"/>
      <c r="E2" s="401"/>
      <c r="F2" s="401"/>
      <c r="G2" s="402"/>
    </row>
    <row r="3" spans="1:10" customHeight="1" ht="16.5">
      <c r="A3" s="406"/>
      <c r="B3" s="155" t="s">
        <v>3</v>
      </c>
      <c r="C3" s="157" t="s">
        <v>4</v>
      </c>
      <c r="D3" s="156" t="s">
        <v>5</v>
      </c>
      <c r="E3" s="40" t="s">
        <v>6</v>
      </c>
      <c r="F3" s="40" t="s">
        <v>7</v>
      </c>
      <c r="G3" s="40" t="s">
        <v>8</v>
      </c>
    </row>
    <row r="4" spans="1:10" customHeight="1" ht="16.5">
      <c r="A4" s="154" t="s">
        <v>9</v>
      </c>
      <c r="B4" s="115" t="s">
        <v>10</v>
      </c>
      <c r="C4" s="41" t="s">
        <v>10</v>
      </c>
      <c r="D4" s="148" t="s">
        <v>10</v>
      </c>
      <c r="E4" s="148" t="s">
        <v>10</v>
      </c>
      <c r="F4" s="367" t="s">
        <v>10</v>
      </c>
      <c r="G4" s="60" t="s">
        <v>10</v>
      </c>
    </row>
    <row r="5" spans="1:10" customHeight="1" ht="16.5">
      <c r="A5" s="202" t="s">
        <v>11</v>
      </c>
      <c r="B5" s="203"/>
      <c r="C5" s="203"/>
      <c r="D5" s="203"/>
      <c r="E5" s="203"/>
      <c r="F5" s="203"/>
      <c r="G5" s="204"/>
    </row>
    <row r="6" spans="1:10">
      <c r="A6" s="42" t="s">
        <v>12</v>
      </c>
      <c r="B6" s="144" t="s">
        <v>10</v>
      </c>
      <c r="C6" s="195" t="s">
        <v>10</v>
      </c>
      <c r="D6" s="198" t="s">
        <v>10</v>
      </c>
      <c r="E6" s="206"/>
      <c r="F6" s="370" t="s">
        <v>10</v>
      </c>
      <c r="G6" s="43" t="s">
        <v>10</v>
      </c>
    </row>
    <row r="7" spans="1:10">
      <c r="A7" s="44" t="s">
        <v>13</v>
      </c>
      <c r="B7" s="45" t="s">
        <v>10</v>
      </c>
      <c r="C7" s="46" t="s">
        <v>10</v>
      </c>
      <c r="D7" s="47"/>
      <c r="E7" s="47"/>
      <c r="F7" s="371" t="s">
        <v>10</v>
      </c>
      <c r="G7" s="46" t="s">
        <v>10</v>
      </c>
    </row>
    <row r="8" spans="1:10">
      <c r="A8" s="44" t="s">
        <v>14</v>
      </c>
      <c r="B8" s="45" t="s">
        <v>10</v>
      </c>
      <c r="C8" s="46" t="s">
        <v>10</v>
      </c>
      <c r="D8" s="47"/>
      <c r="E8" s="47"/>
      <c r="F8" s="371" t="s">
        <v>10</v>
      </c>
      <c r="G8" s="46" t="s">
        <v>10</v>
      </c>
    </row>
    <row r="9" spans="1:10" customHeight="1" ht="16.5">
      <c r="A9" s="48" t="s">
        <v>15</v>
      </c>
      <c r="B9" s="93" t="s">
        <v>10</v>
      </c>
      <c r="C9" s="94"/>
      <c r="D9" s="95" t="s">
        <v>10</v>
      </c>
      <c r="E9" s="207"/>
      <c r="F9" s="372" t="s">
        <v>10</v>
      </c>
      <c r="G9" s="161" t="s">
        <v>10</v>
      </c>
    </row>
    <row r="10" spans="1:10" customHeight="1" ht="16.5">
      <c r="A10" s="199" t="s">
        <v>16</v>
      </c>
      <c r="B10" s="200"/>
      <c r="C10" s="200"/>
      <c r="D10" s="200"/>
      <c r="E10" s="200"/>
      <c r="F10" s="200"/>
      <c r="G10" s="201"/>
    </row>
    <row r="11" spans="1:10">
      <c r="A11" s="149" t="s">
        <v>17</v>
      </c>
      <c r="B11" s="144" t="s">
        <v>10</v>
      </c>
      <c r="C11" s="197" t="s">
        <v>10</v>
      </c>
      <c r="D11" s="198" t="s">
        <v>10</v>
      </c>
      <c r="E11" s="206"/>
      <c r="F11" s="370" t="s">
        <v>10</v>
      </c>
      <c r="G11" s="43" t="s">
        <v>10</v>
      </c>
    </row>
    <row r="12" spans="1:10" customHeight="1" ht="16.5">
      <c r="A12" s="149" t="s">
        <v>18</v>
      </c>
      <c r="B12" s="93" t="s">
        <v>10</v>
      </c>
      <c r="C12" s="194" t="s">
        <v>10</v>
      </c>
      <c r="D12" s="95" t="s">
        <v>10</v>
      </c>
      <c r="E12" s="47"/>
      <c r="F12" s="371" t="s">
        <v>10</v>
      </c>
      <c r="G12" s="46" t="s">
        <v>10</v>
      </c>
    </row>
    <row r="13" spans="1:10" customHeight="1" ht="16.5">
      <c r="A13" s="153" t="s">
        <v>19</v>
      </c>
      <c r="B13" s="407"/>
      <c r="C13" s="408"/>
      <c r="D13" s="408"/>
      <c r="E13" s="408"/>
      <c r="F13" s="408"/>
      <c r="G13" s="409"/>
    </row>
    <row r="14" spans="1:10">
      <c r="A14" s="63" t="s">
        <v>20</v>
      </c>
      <c r="B14" s="144" t="s">
        <v>10</v>
      </c>
      <c r="C14" s="195" t="s">
        <v>10</v>
      </c>
      <c r="D14" s="196" t="s">
        <v>10</v>
      </c>
      <c r="E14" s="49"/>
      <c r="F14" s="375" t="s">
        <v>10</v>
      </c>
      <c r="G14" s="43" t="s">
        <v>10</v>
      </c>
      <c r="I14" s="380"/>
    </row>
    <row r="15" spans="1:10">
      <c r="A15" s="64" t="s">
        <v>21</v>
      </c>
      <c r="B15" s="45" t="s">
        <v>10</v>
      </c>
      <c r="C15" s="46" t="s">
        <v>10</v>
      </c>
      <c r="D15" s="50"/>
      <c r="E15" s="51"/>
      <c r="F15" s="373" t="s">
        <v>10</v>
      </c>
      <c r="G15" s="46" t="s">
        <v>10</v>
      </c>
      <c r="I15" s="380"/>
    </row>
    <row r="16" spans="1:10">
      <c r="A16" s="64" t="s">
        <v>22</v>
      </c>
      <c r="B16" s="45" t="s">
        <v>10</v>
      </c>
      <c r="C16" s="46" t="s">
        <v>10</v>
      </c>
      <c r="D16" s="50"/>
      <c r="E16" s="51"/>
      <c r="F16" s="373" t="s">
        <v>10</v>
      </c>
      <c r="G16" s="46" t="s">
        <v>10</v>
      </c>
      <c r="I16" s="380"/>
    </row>
    <row r="17" spans="1:10">
      <c r="A17" s="64" t="s">
        <v>23</v>
      </c>
      <c r="B17" s="45" t="s">
        <v>10</v>
      </c>
      <c r="C17" s="46" t="s">
        <v>10</v>
      </c>
      <c r="D17" s="50"/>
      <c r="E17" s="51"/>
      <c r="F17" s="373" t="s">
        <v>10</v>
      </c>
      <c r="G17" s="46" t="s">
        <v>10</v>
      </c>
      <c r="I17" s="380"/>
    </row>
    <row r="18" spans="1:10">
      <c r="A18" s="64" t="s">
        <v>24</v>
      </c>
      <c r="B18" s="45" t="s">
        <v>10</v>
      </c>
      <c r="C18" s="52"/>
      <c r="D18" s="53" t="s">
        <v>10</v>
      </c>
      <c r="E18" s="54" t="s">
        <v>10</v>
      </c>
      <c r="F18" s="373" t="s">
        <v>10</v>
      </c>
      <c r="G18" s="46" t="s">
        <v>10</v>
      </c>
      <c r="I18" s="380"/>
    </row>
    <row r="19" spans="1:10">
      <c r="A19" s="64" t="s">
        <v>25</v>
      </c>
      <c r="B19" s="45" t="s">
        <v>10</v>
      </c>
      <c r="C19" s="94"/>
      <c r="D19" s="208"/>
      <c r="E19" s="94"/>
      <c r="F19" s="374" t="s">
        <v>10</v>
      </c>
      <c r="G19" s="94"/>
      <c r="I19" s="380"/>
    </row>
    <row r="20" spans="1:10">
      <c r="A20" s="105" t="s">
        <v>26</v>
      </c>
      <c r="B20" s="55" t="s">
        <v>10</v>
      </c>
      <c r="C20" s="56"/>
      <c r="D20" s="96"/>
      <c r="E20" s="57"/>
      <c r="F20" s="376" t="s">
        <v>10</v>
      </c>
      <c r="G20" s="57"/>
      <c r="I20" s="381"/>
    </row>
    <row r="21" spans="1:10">
      <c r="A21" s="105" t="s">
        <v>27</v>
      </c>
      <c r="B21" s="56"/>
      <c r="C21" s="56"/>
      <c r="D21" s="96"/>
      <c r="E21" s="57"/>
      <c r="F21" s="57"/>
      <c r="G21" s="205" t="s">
        <v>10</v>
      </c>
    </row>
    <row r="22" spans="1:10" customHeight="1" ht="15.75">
      <c r="A22" s="106" t="s">
        <v>28</v>
      </c>
      <c r="B22" s="58"/>
      <c r="C22" s="59"/>
      <c r="D22" s="53" t="s">
        <v>10</v>
      </c>
      <c r="E22" s="59"/>
      <c r="F22" s="368"/>
      <c r="G22" s="205" t="s">
        <v>10</v>
      </c>
    </row>
    <row r="23" spans="1:10" customHeight="1" ht="16.5">
      <c r="A23" s="105" t="s">
        <v>29</v>
      </c>
      <c r="B23" s="58"/>
      <c r="C23" s="59"/>
      <c r="D23" s="193"/>
      <c r="E23" s="46" t="s">
        <v>10</v>
      </c>
      <c r="F23" s="52"/>
      <c r="G23" s="59"/>
    </row>
    <row r="24" spans="1:10" customHeight="1" ht="16.5">
      <c r="A24" s="188" t="s">
        <v>30</v>
      </c>
      <c r="B24" s="190"/>
      <c r="C24" s="192"/>
      <c r="D24" s="191"/>
      <c r="E24" s="192"/>
      <c r="F24" s="369"/>
      <c r="G24" s="46" t="s">
        <v>10</v>
      </c>
    </row>
    <row r="25" spans="1:10" customHeight="1" ht="26.25">
      <c r="A25" s="231" t="s">
        <v>31</v>
      </c>
      <c r="B25" s="403"/>
      <c r="C25" s="404"/>
      <c r="D25" s="158"/>
      <c r="E25" s="158"/>
      <c r="F25" s="158"/>
      <c r="G25" s="159"/>
    </row>
    <row r="26" spans="1:10" customHeight="1" ht="24">
      <c r="A26" s="232" t="s">
        <v>32</v>
      </c>
      <c r="B26" s="162"/>
      <c r="C26" s="163"/>
      <c r="D26" s="164"/>
      <c r="E26" s="164"/>
      <c r="F26" s="164"/>
      <c r="G26" s="165"/>
    </row>
    <row r="27" spans="1:10" customHeight="1" ht="16.5">
      <c r="A27" s="160" t="s">
        <v>33</v>
      </c>
      <c r="B27" s="170" t="s">
        <v>10</v>
      </c>
      <c r="C27" s="171" t="s">
        <v>10</v>
      </c>
      <c r="D27" s="170" t="s">
        <v>10</v>
      </c>
      <c r="E27" s="171" t="s">
        <v>10</v>
      </c>
      <c r="F27" s="382"/>
      <c r="G27" s="171" t="s">
        <v>10</v>
      </c>
    </row>
    <row r="28" spans="1:10" customHeight="1" ht="16.5">
      <c r="A28" s="169" t="s">
        <v>34</v>
      </c>
      <c r="B28" s="172" t="s">
        <v>10</v>
      </c>
      <c r="C28" s="280" t="s">
        <v>10</v>
      </c>
      <c r="D28" s="281"/>
      <c r="E28" s="280" t="s">
        <v>10</v>
      </c>
      <c r="F28" s="281"/>
      <c r="G28" s="282" t="s">
        <v>10</v>
      </c>
    </row>
    <row r="29" spans="1:10">
      <c r="A29" s="141" t="s">
        <v>35</v>
      </c>
      <c r="B29" s="172"/>
      <c r="C29" s="173"/>
      <c r="D29" s="173"/>
      <c r="E29" s="173"/>
      <c r="F29" s="173"/>
      <c r="G29" s="174"/>
    </row>
    <row r="30" spans="1:10">
      <c r="A30" s="143" t="s">
        <v>36</v>
      </c>
      <c r="B30" s="277"/>
      <c r="C30" s="278"/>
      <c r="D30" s="278"/>
      <c r="E30" s="278"/>
      <c r="F30" s="278"/>
      <c r="G30" s="279"/>
    </row>
    <row r="31" spans="1:10" customHeight="1" ht="16.5">
      <c r="A31" s="108" t="s">
        <v>37</v>
      </c>
      <c r="B31" s="283"/>
      <c r="C31" s="284"/>
      <c r="D31" s="284"/>
      <c r="E31" s="284"/>
      <c r="F31" s="284"/>
      <c r="G31" s="285"/>
    </row>
    <row r="34" spans="1:10" customHeight="1" ht="21.75">
      <c r="A34" s="103" t="s">
        <v>38</v>
      </c>
    </row>
    <row r="35" spans="1:10" customHeight="1" ht="20.25">
      <c r="A35" s="305" t="s">
        <v>39</v>
      </c>
    </row>
    <row r="36" spans="1:10" customHeight="1" ht="21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G2"/>
    <mergeCell ref="B25:C25"/>
    <mergeCell ref="A2:A3"/>
    <mergeCell ref="B13:G13"/>
  </mergeCells>
  <hyperlinks>
    <hyperlink ref="A4" location="ESTABLECIMIENTO!A1"/>
    <hyperlink ref="A5" location="COMUNAL!A1"/>
    <hyperlink ref="A13" location="Chiloé!A1"/>
    <hyperlink ref="A10" location="'Consolidado Castro-Ancud'!A1"/>
    <hyperlink ref="A35" r:id="rId_hyperlink_1"/>
  </hyperlinks>
  <printOptions gridLines="false" gridLinesSet="true"/>
  <pageMargins left="0.70866141732283" right="0.70866141732283" top="0.74803149606299" bottom="0.74803149606299" header="0.31496062992126" footer="0.31496062992126"/>
  <pageSetup paperSize="14" orientation="landscape" scale="89" fitToHeight="1" fitToWidth="1" r:id="rId2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Y125"/>
  <sheetViews>
    <sheetView tabSelected="0" workbookViewId="0" zoomScale="70" zoomScaleNormal="70" showGridLines="false" showRowColHeaders="1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RowHeight="14.4" outlineLevelRow="0" outlineLevelCol="0"/>
  <cols>
    <col min="1" max="1" width="9.85546875" customWidth="true" style="175"/>
    <col min="2" max="2" width="52.42578125" customWidth="true" style="37"/>
    <col min="3" max="3" width="10" customWidth="true" style="79"/>
    <col min="4" max="4" width="15.42578125" customWidth="true" style="37"/>
    <col min="5" max="5" width="4.5703125" customWidth="true" style="245"/>
    <col min="6" max="6" width="3.7109375" customWidth="true" style="245"/>
    <col min="7" max="7" width="3.7109375" customWidth="true" style="245"/>
    <col min="8" max="8" width="3.7109375" customWidth="true" style="245"/>
    <col min="9" max="9" width="3.7109375" customWidth="true" style="245"/>
    <col min="10" max="10" width="3.7109375" customWidth="true" style="245"/>
    <col min="11" max="11" width="3.7109375" customWidth="true" style="245"/>
    <col min="12" max="12" width="3.7109375" customWidth="true" style="245"/>
    <col min="13" max="13" width="3.7109375" customWidth="true" style="245"/>
    <col min="14" max="14" width="3.7109375" customWidth="true" style="245"/>
    <col min="15" max="15" width="3.7109375" customWidth="true" style="245"/>
    <col min="16" max="16" width="3.7109375" customWidth="true" style="245"/>
    <col min="17" max="17" width="3.7109375" customWidth="true" style="245"/>
    <col min="18" max="18" width="3.7109375" customWidth="true" style="245"/>
    <col min="19" max="19" width="4.7109375" customWidth="true" style="245"/>
    <col min="20" max="20" width="3.7109375" customWidth="true" style="245"/>
    <col min="21" max="21" width="3.7109375" customWidth="true" style="245"/>
    <col min="22" max="22" width="3.7109375" customWidth="true" style="245"/>
    <col min="23" max="23" width="3.7109375" customWidth="true" style="245"/>
    <col min="24" max="24" width="3.7109375" customWidth="true" style="245"/>
    <col min="25" max="25" width="3.7109375" customWidth="true" style="245"/>
    <col min="26" max="26" width="3.7109375" customWidth="true" style="245"/>
    <col min="27" max="27" width="3.7109375" customWidth="true" style="245"/>
    <col min="28" max="28" width="3.7109375" customWidth="true" style="245"/>
    <col min="29" max="29" width="3.7109375" customWidth="true" style="245"/>
    <col min="30" max="30" width="3.7109375" customWidth="true" style="245"/>
    <col min="31" max="31" width="3.7109375" customWidth="true" style="245"/>
    <col min="32" max="32" width="3.7109375" customWidth="true" style="245"/>
    <col min="33" max="33" width="3.7109375" customWidth="true" style="245"/>
    <col min="34" max="34" width="3.7109375" customWidth="true" style="245"/>
    <col min="35" max="35" width="3.7109375" customWidth="true" style="245"/>
    <col min="36" max="36" width="3.7109375" customWidth="true" style="245"/>
    <col min="37" max="37" width="3.7109375" customWidth="true" style="245"/>
    <col min="38" max="38" width="3.7109375" customWidth="true" style="245"/>
    <col min="39" max="39" width="3.7109375" customWidth="true" style="245"/>
    <col min="40" max="40" width="3.7109375" customWidth="true" style="245"/>
    <col min="41" max="41" width="3.7109375" customWidth="true" style="245"/>
    <col min="42" max="42" width="3.7109375" customWidth="true" style="245"/>
    <col min="43" max="43" width="3.7109375" customWidth="true" style="245"/>
    <col min="44" max="44" width="3.7109375" customWidth="true" style="245"/>
    <col min="45" max="45" width="3.7109375" customWidth="true" style="245"/>
    <col min="46" max="46" width="3.7109375" customWidth="true" style="245"/>
    <col min="47" max="47" width="3.7109375" customWidth="true" style="245"/>
    <col min="48" max="48" width="4.7109375" customWidth="true" style="35"/>
    <col min="49" max="49" width="4.7109375" customWidth="true" style="35"/>
    <col min="50" max="50" width="3.28515625" customWidth="true" style="35"/>
    <col min="51" max="51" width="11.42578125" customWidth="true" style="35"/>
  </cols>
  <sheetData>
    <row r="1" spans="1:51" customHeight="1" ht="23.25">
      <c r="A1" s="275" t="s">
        <v>40</v>
      </c>
      <c r="B1" s="38"/>
      <c r="C1" s="78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51" customHeight="1" ht="18.75">
      <c r="B2" s="36"/>
      <c r="C2" s="36"/>
      <c r="D2" s="3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spans="1:51" customHeight="1" ht="18.75">
      <c r="E3" s="416" t="s">
        <v>3</v>
      </c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8"/>
      <c r="Q3" s="416" t="s">
        <v>41</v>
      </c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8"/>
      <c r="AC3" s="416" t="s">
        <v>5</v>
      </c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8"/>
      <c r="AO3" s="416" t="s">
        <v>7</v>
      </c>
      <c r="AP3" s="419"/>
      <c r="AQ3" s="419"/>
      <c r="AR3" s="419"/>
      <c r="AS3" s="419"/>
      <c r="AT3" s="419"/>
      <c r="AU3" s="419"/>
      <c r="AV3" s="399" t="s">
        <v>8</v>
      </c>
      <c r="AW3" s="410"/>
    </row>
    <row r="4" spans="1:51" customHeight="1" ht="23.25">
      <c r="A4" s="276" t="s">
        <v>42</v>
      </c>
      <c r="B4" s="35"/>
      <c r="C4" s="80"/>
      <c r="D4" s="31"/>
      <c r="E4" s="413" t="s">
        <v>43</v>
      </c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5"/>
      <c r="Q4" s="413" t="s">
        <v>43</v>
      </c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5"/>
      <c r="AC4" s="413" t="s">
        <v>43</v>
      </c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5"/>
      <c r="AO4" s="416" t="s">
        <v>43</v>
      </c>
      <c r="AP4" s="419"/>
      <c r="AQ4" s="419"/>
      <c r="AR4" s="419"/>
      <c r="AS4" s="419"/>
      <c r="AT4" s="419"/>
      <c r="AU4" s="419"/>
      <c r="AV4" s="411">
        <v>2022</v>
      </c>
      <c r="AW4" s="412"/>
    </row>
    <row r="5" spans="1:51" customHeight="1" ht="47.25">
      <c r="A5" s="12" t="s">
        <v>44</v>
      </c>
      <c r="B5" s="13" t="s">
        <v>45</v>
      </c>
      <c r="C5" s="12" t="s">
        <v>46</v>
      </c>
      <c r="D5" s="12" t="s">
        <v>47</v>
      </c>
      <c r="E5" s="247">
        <v>1</v>
      </c>
      <c r="F5" s="248">
        <v>2</v>
      </c>
      <c r="G5" s="248">
        <v>3</v>
      </c>
      <c r="H5" s="248">
        <v>4</v>
      </c>
      <c r="I5" s="248">
        <v>5</v>
      </c>
      <c r="J5" s="248">
        <v>6</v>
      </c>
      <c r="K5" s="248">
        <v>7</v>
      </c>
      <c r="L5" s="248">
        <v>8</v>
      </c>
      <c r="M5" s="248">
        <v>9</v>
      </c>
      <c r="N5" s="248">
        <v>10</v>
      </c>
      <c r="O5" s="248">
        <v>11</v>
      </c>
      <c r="P5" s="249">
        <v>12</v>
      </c>
      <c r="Q5" s="247">
        <v>1</v>
      </c>
      <c r="R5" s="248">
        <v>2</v>
      </c>
      <c r="S5" s="248">
        <v>3</v>
      </c>
      <c r="T5" s="248">
        <v>4</v>
      </c>
      <c r="U5" s="248">
        <v>5</v>
      </c>
      <c r="V5" s="248">
        <v>6</v>
      </c>
      <c r="W5" s="248">
        <v>7</v>
      </c>
      <c r="X5" s="248">
        <v>8</v>
      </c>
      <c r="Y5" s="248">
        <v>9</v>
      </c>
      <c r="Z5" s="248">
        <v>10</v>
      </c>
      <c r="AA5" s="248">
        <v>11</v>
      </c>
      <c r="AB5" s="249">
        <v>12</v>
      </c>
      <c r="AC5" s="247">
        <v>1</v>
      </c>
      <c r="AD5" s="248">
        <v>2</v>
      </c>
      <c r="AE5" s="248">
        <v>3</v>
      </c>
      <c r="AF5" s="248">
        <v>4</v>
      </c>
      <c r="AG5" s="248">
        <v>5</v>
      </c>
      <c r="AH5" s="248">
        <v>6</v>
      </c>
      <c r="AI5" s="248">
        <v>7</v>
      </c>
      <c r="AJ5" s="248">
        <v>8</v>
      </c>
      <c r="AK5" s="248">
        <v>9</v>
      </c>
      <c r="AL5" s="248">
        <v>10</v>
      </c>
      <c r="AM5" s="248">
        <v>11</v>
      </c>
      <c r="AN5" s="249">
        <v>12</v>
      </c>
      <c r="AO5" s="248">
        <v>6</v>
      </c>
      <c r="AP5" s="248">
        <v>7</v>
      </c>
      <c r="AQ5" s="248">
        <v>8</v>
      </c>
      <c r="AR5" s="248">
        <v>9</v>
      </c>
      <c r="AS5" s="248">
        <v>10</v>
      </c>
      <c r="AT5" s="248">
        <v>11</v>
      </c>
      <c r="AU5" s="315">
        <v>12</v>
      </c>
      <c r="AV5" s="62">
        <v>6</v>
      </c>
      <c r="AW5" s="34">
        <v>12</v>
      </c>
    </row>
    <row r="6" spans="1:51" customHeight="1" ht="31.5">
      <c r="A6" s="26">
        <v>133010</v>
      </c>
      <c r="B6" s="27" t="s">
        <v>48</v>
      </c>
      <c r="C6" s="81" t="s">
        <v>49</v>
      </c>
      <c r="D6" s="28" t="s">
        <v>50</v>
      </c>
      <c r="E6" s="234"/>
      <c r="F6" s="235"/>
      <c r="G6" s="235"/>
      <c r="H6" s="236"/>
      <c r="I6" s="236"/>
      <c r="J6" s="235"/>
      <c r="K6" s="235"/>
      <c r="L6" s="235"/>
      <c r="M6" s="235" t="s">
        <v>10</v>
      </c>
      <c r="N6" s="235" t="s">
        <v>10</v>
      </c>
      <c r="O6" s="235"/>
      <c r="P6" s="250"/>
      <c r="Q6" s="234"/>
      <c r="R6" s="235"/>
      <c r="S6" s="235"/>
      <c r="T6" s="235"/>
      <c r="U6" s="235"/>
      <c r="V6" s="235"/>
      <c r="W6" s="235"/>
      <c r="X6" s="235"/>
      <c r="Y6" s="235"/>
      <c r="Z6" s="235" t="s">
        <v>10</v>
      </c>
      <c r="AA6" s="235"/>
      <c r="AB6" s="250"/>
      <c r="AC6" s="251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3"/>
      <c r="AO6" s="366"/>
      <c r="AP6" s="366"/>
      <c r="AQ6" s="366"/>
      <c r="AR6" s="366"/>
      <c r="AS6" s="366"/>
      <c r="AT6" s="366"/>
      <c r="AU6" s="366"/>
      <c r="AV6" s="323"/>
      <c r="AW6" s="137"/>
      <c r="AY6" s="141" t="s">
        <v>51</v>
      </c>
    </row>
    <row r="7" spans="1:51">
      <c r="A7" s="23">
        <v>133011</v>
      </c>
      <c r="B7" s="15" t="s">
        <v>52</v>
      </c>
      <c r="C7" s="82" t="s">
        <v>49</v>
      </c>
      <c r="D7" s="19" t="s">
        <v>50</v>
      </c>
      <c r="E7" s="237"/>
      <c r="F7" s="236"/>
      <c r="G7" s="236"/>
      <c r="H7" s="238"/>
      <c r="I7" s="238"/>
      <c r="J7" s="236"/>
      <c r="K7" s="236"/>
      <c r="L7" s="236"/>
      <c r="M7" s="236"/>
      <c r="N7" s="236" t="s">
        <v>10</v>
      </c>
      <c r="O7" s="236"/>
      <c r="P7" s="254"/>
      <c r="Q7" s="255"/>
      <c r="R7" s="256"/>
      <c r="S7" s="256"/>
      <c r="T7" s="256"/>
      <c r="U7" s="256"/>
      <c r="V7" s="256"/>
      <c r="W7" s="256"/>
      <c r="X7" s="256"/>
      <c r="Y7" s="256"/>
      <c r="Z7" s="256" t="s">
        <v>10</v>
      </c>
      <c r="AA7" s="256"/>
      <c r="AB7" s="257"/>
      <c r="AC7" s="255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7"/>
      <c r="AO7" s="317"/>
      <c r="AP7" s="317"/>
      <c r="AQ7" s="317"/>
      <c r="AR7" s="317"/>
      <c r="AS7" s="317"/>
      <c r="AT7" s="317"/>
      <c r="AU7" s="317"/>
      <c r="AV7" s="133"/>
      <c r="AW7" s="135"/>
      <c r="AY7" s="142"/>
    </row>
    <row r="8" spans="1:51">
      <c r="A8" s="23">
        <v>133150</v>
      </c>
      <c r="B8" s="15" t="s">
        <v>53</v>
      </c>
      <c r="C8" s="82" t="s">
        <v>49</v>
      </c>
      <c r="D8" s="19" t="s">
        <v>50</v>
      </c>
      <c r="E8" s="237"/>
      <c r="F8" s="236"/>
      <c r="G8" s="236"/>
      <c r="H8" s="236"/>
      <c r="I8" s="236"/>
      <c r="J8" s="236"/>
      <c r="K8" s="236"/>
      <c r="L8" s="236"/>
      <c r="M8" s="236"/>
      <c r="N8" s="236" t="s">
        <v>10</v>
      </c>
      <c r="O8" s="236"/>
      <c r="P8" s="254"/>
      <c r="Q8" s="237"/>
      <c r="R8" s="236"/>
      <c r="S8" s="236"/>
      <c r="T8" s="236"/>
      <c r="U8" s="236"/>
      <c r="V8" s="236"/>
      <c r="W8" s="236"/>
      <c r="X8" s="236"/>
      <c r="Y8" s="236" t="s">
        <v>10</v>
      </c>
      <c r="Z8" s="236" t="s">
        <v>10</v>
      </c>
      <c r="AA8" s="236"/>
      <c r="AB8" s="254"/>
      <c r="AC8" s="255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7"/>
      <c r="AO8" s="317"/>
      <c r="AP8" s="317"/>
      <c r="AQ8" s="317"/>
      <c r="AR8" s="317"/>
      <c r="AS8" s="317"/>
      <c r="AT8" s="317"/>
      <c r="AU8" s="317"/>
      <c r="AV8" s="125"/>
      <c r="AW8" s="130"/>
      <c r="AY8" s="142" t="s">
        <v>54</v>
      </c>
    </row>
    <row r="9" spans="1:51">
      <c r="A9" s="23">
        <v>133375</v>
      </c>
      <c r="B9" s="15" t="s">
        <v>55</v>
      </c>
      <c r="C9" s="82" t="s">
        <v>49</v>
      </c>
      <c r="D9" s="19" t="s">
        <v>50</v>
      </c>
      <c r="E9" s="237" t="s">
        <v>10</v>
      </c>
      <c r="F9" s="236" t="s">
        <v>10</v>
      </c>
      <c r="G9" s="236" t="s">
        <v>10</v>
      </c>
      <c r="H9" s="236" t="s">
        <v>10</v>
      </c>
      <c r="I9" s="236" t="s">
        <v>10</v>
      </c>
      <c r="J9" s="236" t="s">
        <v>10</v>
      </c>
      <c r="K9" s="236" t="s">
        <v>10</v>
      </c>
      <c r="L9" s="236" t="s">
        <v>10</v>
      </c>
      <c r="M9" s="236" t="s">
        <v>10</v>
      </c>
      <c r="N9" s="236" t="s">
        <v>10</v>
      </c>
      <c r="O9" s="236"/>
      <c r="P9" s="254"/>
      <c r="Q9" s="237"/>
      <c r="R9" s="236"/>
      <c r="S9" s="236"/>
      <c r="T9" s="236"/>
      <c r="U9" s="236"/>
      <c r="V9" s="236"/>
      <c r="W9" s="236"/>
      <c r="X9" s="236"/>
      <c r="Y9" s="236"/>
      <c r="Z9" s="236" t="s">
        <v>10</v>
      </c>
      <c r="AA9" s="236"/>
      <c r="AB9" s="254"/>
      <c r="AC9" s="237"/>
      <c r="AD9" s="236"/>
      <c r="AE9" s="236"/>
      <c r="AF9" s="236"/>
      <c r="AG9" s="236"/>
      <c r="AH9" s="236"/>
      <c r="AI9" s="236"/>
      <c r="AJ9" s="236"/>
      <c r="AK9" s="236"/>
      <c r="AL9" s="236" t="s">
        <v>10</v>
      </c>
      <c r="AM9" s="236"/>
      <c r="AN9" s="254"/>
      <c r="AO9" s="316"/>
      <c r="AP9" s="316"/>
      <c r="AQ9" s="316"/>
      <c r="AR9" s="316"/>
      <c r="AS9" s="316"/>
      <c r="AT9" s="316"/>
      <c r="AU9" s="316"/>
      <c r="AV9" s="125"/>
      <c r="AW9" s="130"/>
      <c r="AY9" s="142" t="s">
        <v>56</v>
      </c>
    </row>
    <row r="10" spans="1:51">
      <c r="A10" s="23">
        <v>133466</v>
      </c>
      <c r="B10" s="15" t="s">
        <v>57</v>
      </c>
      <c r="C10" s="82" t="s">
        <v>49</v>
      </c>
      <c r="D10" s="19" t="s">
        <v>50</v>
      </c>
      <c r="E10" s="239"/>
      <c r="F10" s="240"/>
      <c r="G10" s="240"/>
      <c r="H10" s="241"/>
      <c r="I10" s="241"/>
      <c r="J10" s="241"/>
      <c r="K10" s="241"/>
      <c r="L10" s="241"/>
      <c r="M10" s="241"/>
      <c r="N10" s="241" t="s">
        <v>10</v>
      </c>
      <c r="O10" s="241"/>
      <c r="P10" s="258"/>
      <c r="Q10" s="239"/>
      <c r="R10" s="241"/>
      <c r="S10" s="241"/>
      <c r="T10" s="241"/>
      <c r="U10" s="241"/>
      <c r="V10" s="241"/>
      <c r="W10" s="241"/>
      <c r="X10" s="241"/>
      <c r="Y10" s="241"/>
      <c r="Z10" s="241" t="s">
        <v>10</v>
      </c>
      <c r="AA10" s="241"/>
      <c r="AB10" s="258"/>
      <c r="AC10" s="239"/>
      <c r="AD10" s="241"/>
      <c r="AE10" s="241"/>
      <c r="AF10" s="241"/>
      <c r="AG10" s="241"/>
      <c r="AH10" s="241"/>
      <c r="AI10" s="241"/>
      <c r="AJ10" s="241"/>
      <c r="AK10" s="241"/>
      <c r="AL10" s="241" t="s">
        <v>10</v>
      </c>
      <c r="AM10" s="241"/>
      <c r="AN10" s="258"/>
      <c r="AO10" s="317"/>
      <c r="AP10" s="317"/>
      <c r="AQ10" s="317"/>
      <c r="AR10" s="317"/>
      <c r="AS10" s="317"/>
      <c r="AT10" s="317"/>
      <c r="AU10" s="317"/>
      <c r="AV10" s="324"/>
      <c r="AW10" s="181"/>
      <c r="AY10" s="142"/>
    </row>
    <row r="11" spans="1:51">
      <c r="A11" s="23">
        <v>133467</v>
      </c>
      <c r="B11" s="15" t="s">
        <v>58</v>
      </c>
      <c r="C11" s="82" t="s">
        <v>49</v>
      </c>
      <c r="D11" s="19" t="s">
        <v>50</v>
      </c>
      <c r="E11" s="237"/>
      <c r="F11" s="236"/>
      <c r="G11" s="236"/>
      <c r="H11" s="236"/>
      <c r="I11" s="236"/>
      <c r="J11" s="236"/>
      <c r="K11" s="236"/>
      <c r="L11" s="236"/>
      <c r="M11" s="236"/>
      <c r="N11" s="236" t="s">
        <v>10</v>
      </c>
      <c r="O11" s="236"/>
      <c r="P11" s="254"/>
      <c r="Q11" s="237"/>
      <c r="R11" s="236"/>
      <c r="S11" s="236"/>
      <c r="T11" s="236"/>
      <c r="U11" s="236"/>
      <c r="V11" s="236"/>
      <c r="W11" s="236"/>
      <c r="X11" s="236"/>
      <c r="Y11" s="236"/>
      <c r="Z11" s="236" t="s">
        <v>10</v>
      </c>
      <c r="AA11" s="236"/>
      <c r="AB11" s="254"/>
      <c r="AC11" s="237"/>
      <c r="AD11" s="236"/>
      <c r="AE11" s="236"/>
      <c r="AF11" s="236"/>
      <c r="AG11" s="236"/>
      <c r="AH11" s="236"/>
      <c r="AI11" s="236"/>
      <c r="AJ11" s="236"/>
      <c r="AK11" s="236"/>
      <c r="AL11" s="236" t="s">
        <v>10</v>
      </c>
      <c r="AM11" s="236"/>
      <c r="AN11" s="254"/>
      <c r="AO11" s="316"/>
      <c r="AP11" s="316"/>
      <c r="AQ11" s="316"/>
      <c r="AR11" s="316"/>
      <c r="AS11" s="316"/>
      <c r="AT11" s="316"/>
      <c r="AU11" s="316"/>
      <c r="AV11" s="125"/>
      <c r="AW11" s="130"/>
      <c r="AY11" s="142"/>
    </row>
    <row r="12" spans="1:51">
      <c r="A12" s="23">
        <v>133468</v>
      </c>
      <c r="B12" s="15" t="s">
        <v>59</v>
      </c>
      <c r="C12" s="82" t="s">
        <v>49</v>
      </c>
      <c r="D12" s="19" t="s">
        <v>50</v>
      </c>
      <c r="E12" s="237" t="s">
        <v>10</v>
      </c>
      <c r="F12" s="236" t="s">
        <v>10</v>
      </c>
      <c r="G12" s="236" t="s">
        <v>10</v>
      </c>
      <c r="H12" s="236" t="s">
        <v>10</v>
      </c>
      <c r="I12" s="236" t="s">
        <v>10</v>
      </c>
      <c r="J12" s="236" t="s">
        <v>10</v>
      </c>
      <c r="K12" s="236" t="s">
        <v>10</v>
      </c>
      <c r="L12" s="236" t="s">
        <v>10</v>
      </c>
      <c r="M12" s="236"/>
      <c r="N12" s="236" t="s">
        <v>10</v>
      </c>
      <c r="O12" s="236"/>
      <c r="P12" s="254"/>
      <c r="Q12" s="237"/>
      <c r="R12" s="236"/>
      <c r="S12" s="236"/>
      <c r="T12" s="236"/>
      <c r="U12" s="236"/>
      <c r="V12" s="236"/>
      <c r="W12" s="236"/>
      <c r="X12" s="236"/>
      <c r="Y12" s="236"/>
      <c r="Z12" s="236" t="s">
        <v>10</v>
      </c>
      <c r="AA12" s="236"/>
      <c r="AB12" s="254"/>
      <c r="AC12" s="237"/>
      <c r="AD12" s="236"/>
      <c r="AE12" s="236"/>
      <c r="AF12" s="236"/>
      <c r="AG12" s="236"/>
      <c r="AH12" s="236"/>
      <c r="AI12" s="236"/>
      <c r="AJ12" s="236"/>
      <c r="AK12" s="236"/>
      <c r="AL12" s="236" t="s">
        <v>10</v>
      </c>
      <c r="AM12" s="236"/>
      <c r="AN12" s="254"/>
      <c r="AO12" s="316"/>
      <c r="AP12" s="316"/>
      <c r="AQ12" s="316"/>
      <c r="AR12" s="316"/>
      <c r="AS12" s="316"/>
      <c r="AT12" s="316"/>
      <c r="AU12" s="316"/>
      <c r="AV12" s="125"/>
      <c r="AW12" s="130"/>
      <c r="AY12" s="142"/>
    </row>
    <row r="13" spans="1:51">
      <c r="A13" s="23">
        <v>133469</v>
      </c>
      <c r="B13" s="15" t="s">
        <v>60</v>
      </c>
      <c r="C13" s="82" t="s">
        <v>49</v>
      </c>
      <c r="D13" s="19" t="s">
        <v>50</v>
      </c>
      <c r="E13" s="237"/>
      <c r="F13" s="236"/>
      <c r="G13" s="236"/>
      <c r="H13" s="236"/>
      <c r="I13" s="236"/>
      <c r="J13" s="236"/>
      <c r="K13" s="236"/>
      <c r="L13" s="236"/>
      <c r="M13" s="236"/>
      <c r="N13" s="236" t="s">
        <v>10</v>
      </c>
      <c r="O13" s="236"/>
      <c r="P13" s="254"/>
      <c r="Q13" s="237"/>
      <c r="R13" s="236"/>
      <c r="S13" s="236"/>
      <c r="T13" s="236"/>
      <c r="U13" s="236"/>
      <c r="V13" s="236"/>
      <c r="W13" s="236"/>
      <c r="X13" s="236"/>
      <c r="Y13" s="236"/>
      <c r="Z13" s="236" t="s">
        <v>10</v>
      </c>
      <c r="AA13" s="236"/>
      <c r="AB13" s="254"/>
      <c r="AC13" s="237"/>
      <c r="AD13" s="236"/>
      <c r="AE13" s="236"/>
      <c r="AF13" s="236"/>
      <c r="AG13" s="236"/>
      <c r="AH13" s="236"/>
      <c r="AI13" s="236"/>
      <c r="AJ13" s="236"/>
      <c r="AK13" s="236"/>
      <c r="AL13" s="236" t="s">
        <v>10</v>
      </c>
      <c r="AM13" s="236"/>
      <c r="AN13" s="254"/>
      <c r="AO13" s="316"/>
      <c r="AP13" s="316"/>
      <c r="AQ13" s="316"/>
      <c r="AR13" s="316"/>
      <c r="AS13" s="316"/>
      <c r="AT13" s="316"/>
      <c r="AU13" s="316"/>
      <c r="AV13" s="125"/>
      <c r="AW13" s="130"/>
      <c r="AY13" s="142"/>
    </row>
    <row r="14" spans="1:51">
      <c r="A14" s="23">
        <v>133470</v>
      </c>
      <c r="B14" s="15" t="s">
        <v>61</v>
      </c>
      <c r="C14" s="82" t="s">
        <v>49</v>
      </c>
      <c r="D14" s="19" t="s">
        <v>50</v>
      </c>
      <c r="E14" s="237"/>
      <c r="F14" s="236"/>
      <c r="G14" s="236"/>
      <c r="H14" s="236"/>
      <c r="I14" s="236"/>
      <c r="J14" s="236"/>
      <c r="K14" s="236"/>
      <c r="L14" s="236"/>
      <c r="M14" s="236"/>
      <c r="N14" s="236" t="s">
        <v>10</v>
      </c>
      <c r="O14" s="236"/>
      <c r="P14" s="254"/>
      <c r="Q14" s="237"/>
      <c r="R14" s="236"/>
      <c r="S14" s="236"/>
      <c r="T14" s="236"/>
      <c r="U14" s="236"/>
      <c r="V14" s="236"/>
      <c r="W14" s="236"/>
      <c r="X14" s="236"/>
      <c r="Y14" s="236"/>
      <c r="Z14" s="236" t="s">
        <v>10</v>
      </c>
      <c r="AA14" s="236"/>
      <c r="AB14" s="254"/>
      <c r="AC14" s="237"/>
      <c r="AD14" s="236"/>
      <c r="AE14" s="236"/>
      <c r="AF14" s="236"/>
      <c r="AG14" s="236"/>
      <c r="AH14" s="236"/>
      <c r="AI14" s="236"/>
      <c r="AJ14" s="236"/>
      <c r="AK14" s="236"/>
      <c r="AL14" s="236" t="s">
        <v>10</v>
      </c>
      <c r="AM14" s="236"/>
      <c r="AN14" s="254"/>
      <c r="AO14" s="316"/>
      <c r="AP14" s="316"/>
      <c r="AQ14" s="316"/>
      <c r="AR14" s="316"/>
      <c r="AS14" s="316"/>
      <c r="AT14" s="316"/>
      <c r="AU14" s="316"/>
      <c r="AV14" s="125"/>
      <c r="AW14" s="130"/>
      <c r="AY14" s="142"/>
    </row>
    <row r="15" spans="1:51">
      <c r="A15" s="23">
        <v>133471</v>
      </c>
      <c r="B15" s="15" t="s">
        <v>62</v>
      </c>
      <c r="C15" s="82" t="s">
        <v>49</v>
      </c>
      <c r="D15" s="19" t="s">
        <v>50</v>
      </c>
      <c r="E15" s="237"/>
      <c r="F15" s="236"/>
      <c r="G15" s="236"/>
      <c r="H15" s="236"/>
      <c r="I15" s="236"/>
      <c r="J15" s="236"/>
      <c r="K15" s="236"/>
      <c r="L15" s="236"/>
      <c r="M15" s="236"/>
      <c r="N15" s="236" t="s">
        <v>10</v>
      </c>
      <c r="O15" s="236"/>
      <c r="P15" s="254"/>
      <c r="Q15" s="237"/>
      <c r="R15" s="236"/>
      <c r="S15" s="236"/>
      <c r="T15" s="236"/>
      <c r="U15" s="236"/>
      <c r="V15" s="236"/>
      <c r="W15" s="236"/>
      <c r="X15" s="236"/>
      <c r="Y15" s="236"/>
      <c r="Z15" s="236" t="s">
        <v>10</v>
      </c>
      <c r="AA15" s="236"/>
      <c r="AB15" s="254"/>
      <c r="AC15" s="237"/>
      <c r="AD15" s="236"/>
      <c r="AE15" s="236"/>
      <c r="AF15" s="236"/>
      <c r="AG15" s="236"/>
      <c r="AH15" s="236"/>
      <c r="AI15" s="236"/>
      <c r="AJ15" s="236"/>
      <c r="AK15" s="236"/>
      <c r="AL15" s="236" t="s">
        <v>10</v>
      </c>
      <c r="AM15" s="236"/>
      <c r="AN15" s="254"/>
      <c r="AO15" s="316"/>
      <c r="AP15" s="316"/>
      <c r="AQ15" s="316"/>
      <c r="AR15" s="316"/>
      <c r="AS15" s="316"/>
      <c r="AT15" s="316"/>
      <c r="AU15" s="316"/>
      <c r="AV15" s="125"/>
      <c r="AW15" s="130"/>
      <c r="AY15" s="142"/>
    </row>
    <row r="16" spans="1:51">
      <c r="A16" s="23">
        <v>133547</v>
      </c>
      <c r="B16" s="15" t="s">
        <v>63</v>
      </c>
      <c r="C16" s="82" t="s">
        <v>49</v>
      </c>
      <c r="D16" s="19" t="s">
        <v>50</v>
      </c>
      <c r="E16" s="237"/>
      <c r="F16" s="236"/>
      <c r="G16" s="236"/>
      <c r="H16" s="236"/>
      <c r="I16" s="236"/>
      <c r="J16" s="236"/>
      <c r="K16" s="236"/>
      <c r="L16" s="236"/>
      <c r="M16" s="236"/>
      <c r="N16" s="236" t="s">
        <v>10</v>
      </c>
      <c r="O16" s="236"/>
      <c r="P16" s="254"/>
      <c r="Q16" s="237"/>
      <c r="R16" s="236"/>
      <c r="S16" s="236"/>
      <c r="T16" s="236"/>
      <c r="U16" s="236"/>
      <c r="V16" s="236"/>
      <c r="W16" s="236"/>
      <c r="X16" s="236"/>
      <c r="Y16" s="236"/>
      <c r="Z16" s="236" t="s">
        <v>10</v>
      </c>
      <c r="AA16" s="236"/>
      <c r="AB16" s="254"/>
      <c r="AC16" s="237"/>
      <c r="AD16" s="236"/>
      <c r="AE16" s="236"/>
      <c r="AF16" s="236"/>
      <c r="AG16" s="236"/>
      <c r="AH16" s="236"/>
      <c r="AI16" s="236"/>
      <c r="AJ16" s="236"/>
      <c r="AK16" s="236"/>
      <c r="AL16" s="236" t="s">
        <v>10</v>
      </c>
      <c r="AM16" s="236"/>
      <c r="AN16" s="254"/>
      <c r="AO16" s="316"/>
      <c r="AP16" s="316"/>
      <c r="AQ16" s="316"/>
      <c r="AR16" s="316"/>
      <c r="AS16" s="316"/>
      <c r="AT16" s="316"/>
      <c r="AU16" s="316"/>
      <c r="AV16" s="125"/>
      <c r="AW16" s="130"/>
      <c r="AY16" s="142"/>
    </row>
    <row r="17" spans="1:51">
      <c r="A17" s="23">
        <v>133775</v>
      </c>
      <c r="B17" s="15" t="s">
        <v>64</v>
      </c>
      <c r="C17" s="82" t="s">
        <v>49</v>
      </c>
      <c r="D17" s="19" t="s">
        <v>50</v>
      </c>
      <c r="E17" s="237" t="s">
        <v>10</v>
      </c>
      <c r="F17" s="236" t="s">
        <v>10</v>
      </c>
      <c r="G17" s="236" t="s">
        <v>10</v>
      </c>
      <c r="H17" s="236" t="s">
        <v>10</v>
      </c>
      <c r="I17" s="236" t="s">
        <v>10</v>
      </c>
      <c r="J17" s="236" t="s">
        <v>10</v>
      </c>
      <c r="K17" s="236" t="s">
        <v>10</v>
      </c>
      <c r="L17" s="236"/>
      <c r="M17" s="236"/>
      <c r="N17" s="236" t="s">
        <v>10</v>
      </c>
      <c r="O17" s="236"/>
      <c r="P17" s="254"/>
      <c r="Q17" s="237"/>
      <c r="R17" s="236"/>
      <c r="S17" s="236"/>
      <c r="T17" s="236"/>
      <c r="U17" s="236"/>
      <c r="V17" s="236"/>
      <c r="W17" s="236"/>
      <c r="X17" s="236"/>
      <c r="Y17" s="236"/>
      <c r="Z17" s="236" t="s">
        <v>10</v>
      </c>
      <c r="AA17" s="236"/>
      <c r="AB17" s="254"/>
      <c r="AC17" s="237"/>
      <c r="AD17" s="236"/>
      <c r="AE17" s="236"/>
      <c r="AF17" s="236"/>
      <c r="AG17" s="236"/>
      <c r="AH17" s="236"/>
      <c r="AI17" s="236"/>
      <c r="AJ17" s="236"/>
      <c r="AK17" s="236"/>
      <c r="AL17" s="236" t="s">
        <v>10</v>
      </c>
      <c r="AM17" s="236"/>
      <c r="AN17" s="254"/>
      <c r="AO17" s="316"/>
      <c r="AP17" s="316"/>
      <c r="AQ17" s="316"/>
      <c r="AR17" s="316"/>
      <c r="AS17" s="316"/>
      <c r="AT17" s="316"/>
      <c r="AU17" s="316"/>
      <c r="AV17" s="125"/>
      <c r="AW17" s="130"/>
      <c r="AY17" s="142"/>
    </row>
    <row r="18" spans="1:51">
      <c r="A18" s="23">
        <v>133776</v>
      </c>
      <c r="B18" s="15" t="s">
        <v>65</v>
      </c>
      <c r="C18" s="82" t="s">
        <v>49</v>
      </c>
      <c r="D18" s="19" t="s">
        <v>50</v>
      </c>
      <c r="E18" s="237" t="s">
        <v>10</v>
      </c>
      <c r="F18" s="236" t="s">
        <v>10</v>
      </c>
      <c r="G18" s="236" t="s">
        <v>10</v>
      </c>
      <c r="H18" s="236" t="s">
        <v>10</v>
      </c>
      <c r="I18" s="236" t="s">
        <v>10</v>
      </c>
      <c r="J18" s="236" t="s">
        <v>10</v>
      </c>
      <c r="K18" s="236" t="s">
        <v>10</v>
      </c>
      <c r="L18" s="236" t="s">
        <v>10</v>
      </c>
      <c r="M18" s="236"/>
      <c r="N18" s="236" t="s">
        <v>10</v>
      </c>
      <c r="O18" s="236"/>
      <c r="P18" s="254"/>
      <c r="Q18" s="237"/>
      <c r="R18" s="236"/>
      <c r="S18" s="236"/>
      <c r="T18" s="236"/>
      <c r="U18" s="236"/>
      <c r="V18" s="236"/>
      <c r="W18" s="236"/>
      <c r="X18" s="236"/>
      <c r="Y18" s="236"/>
      <c r="Z18" s="236" t="s">
        <v>10</v>
      </c>
      <c r="AA18" s="236"/>
      <c r="AB18" s="254"/>
      <c r="AC18" s="237"/>
      <c r="AD18" s="236"/>
      <c r="AE18" s="236"/>
      <c r="AF18" s="236"/>
      <c r="AG18" s="236"/>
      <c r="AH18" s="236"/>
      <c r="AI18" s="236"/>
      <c r="AJ18" s="236"/>
      <c r="AK18" s="236" t="s">
        <v>10</v>
      </c>
      <c r="AL18" s="236" t="s">
        <v>10</v>
      </c>
      <c r="AM18" s="236"/>
      <c r="AN18" s="254"/>
      <c r="AO18" s="316"/>
      <c r="AP18" s="316"/>
      <c r="AQ18" s="316"/>
      <c r="AR18" s="316"/>
      <c r="AS18" s="316"/>
      <c r="AT18" s="316"/>
      <c r="AU18" s="316"/>
      <c r="AV18" s="125"/>
      <c r="AW18" s="130"/>
      <c r="AY18" s="142"/>
    </row>
    <row r="19" spans="1:51">
      <c r="A19" s="23">
        <v>200009</v>
      </c>
      <c r="B19" s="15" t="s">
        <v>66</v>
      </c>
      <c r="C19" s="82" t="s">
        <v>49</v>
      </c>
      <c r="D19" s="19" t="s">
        <v>50</v>
      </c>
      <c r="E19" s="237" t="s">
        <v>10</v>
      </c>
      <c r="F19" s="236" t="s">
        <v>10</v>
      </c>
      <c r="G19" s="236" t="s">
        <v>10</v>
      </c>
      <c r="H19" s="236" t="s">
        <v>10</v>
      </c>
      <c r="I19" s="236" t="s">
        <v>10</v>
      </c>
      <c r="J19" s="236" t="s">
        <v>10</v>
      </c>
      <c r="K19" s="236" t="s">
        <v>10</v>
      </c>
      <c r="L19" s="236" t="s">
        <v>10</v>
      </c>
      <c r="M19" s="236"/>
      <c r="N19" s="236" t="s">
        <v>10</v>
      </c>
      <c r="O19" s="236"/>
      <c r="P19" s="254"/>
      <c r="Q19" s="237"/>
      <c r="R19" s="236"/>
      <c r="S19" s="236"/>
      <c r="T19" s="236"/>
      <c r="U19" s="236"/>
      <c r="V19" s="236"/>
      <c r="W19" s="236"/>
      <c r="X19" s="236" t="s">
        <v>10</v>
      </c>
      <c r="Y19" s="236"/>
      <c r="Z19" s="236" t="s">
        <v>10</v>
      </c>
      <c r="AA19" s="236"/>
      <c r="AB19" s="254"/>
      <c r="AC19" s="237"/>
      <c r="AD19" s="236"/>
      <c r="AE19" s="236"/>
      <c r="AF19" s="236"/>
      <c r="AG19" s="236"/>
      <c r="AH19" s="236"/>
      <c r="AI19" s="236"/>
      <c r="AJ19" s="236"/>
      <c r="AK19" s="236"/>
      <c r="AL19" s="236" t="s">
        <v>10</v>
      </c>
      <c r="AM19" s="236"/>
      <c r="AN19" s="254"/>
      <c r="AO19" s="316"/>
      <c r="AP19" s="316"/>
      <c r="AQ19" s="316"/>
      <c r="AR19" s="316"/>
      <c r="AS19" s="316"/>
      <c r="AT19" s="316"/>
      <c r="AU19" s="316"/>
      <c r="AV19" s="125"/>
      <c r="AW19" s="130"/>
      <c r="AY19" s="142" t="s">
        <v>56</v>
      </c>
    </row>
    <row r="20" spans="1:51">
      <c r="A20" s="309">
        <v>200176</v>
      </c>
      <c r="B20" s="310" t="s">
        <v>67</v>
      </c>
      <c r="C20" s="82" t="s">
        <v>49</v>
      </c>
      <c r="D20" s="19" t="s">
        <v>50</v>
      </c>
      <c r="E20" s="311"/>
      <c r="F20" s="312"/>
      <c r="G20" s="312"/>
      <c r="H20" s="312"/>
      <c r="I20" s="312"/>
      <c r="J20" s="312"/>
      <c r="K20" s="312"/>
      <c r="L20" s="312"/>
      <c r="M20" s="312"/>
      <c r="N20" s="312" t="s">
        <v>10</v>
      </c>
      <c r="O20" s="312"/>
      <c r="P20" s="313"/>
      <c r="Q20" s="311"/>
      <c r="R20" s="312"/>
      <c r="S20" s="312"/>
      <c r="T20" s="312"/>
      <c r="U20" s="312"/>
      <c r="V20" s="312"/>
      <c r="W20" s="312"/>
      <c r="X20" s="312"/>
      <c r="Y20" s="312"/>
      <c r="Z20" s="312" t="s">
        <v>10</v>
      </c>
      <c r="AA20" s="312"/>
      <c r="AB20" s="313"/>
      <c r="AC20" s="311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3"/>
      <c r="AO20" s="318"/>
      <c r="AP20" s="318"/>
      <c r="AQ20" s="318"/>
      <c r="AR20" s="318"/>
      <c r="AS20" s="318"/>
      <c r="AT20" s="318"/>
      <c r="AU20" s="318"/>
      <c r="AV20" s="325"/>
      <c r="AW20" s="314"/>
      <c r="AY20" s="143" t="s">
        <v>68</v>
      </c>
    </row>
    <row r="21" spans="1:51" customHeight="1" ht="18.75">
      <c r="A21" s="25">
        <v>200442</v>
      </c>
      <c r="B21" s="18" t="s">
        <v>69</v>
      </c>
      <c r="C21" s="83" t="s">
        <v>49</v>
      </c>
      <c r="D21" s="22" t="s">
        <v>50</v>
      </c>
      <c r="E21" s="242" t="s">
        <v>10</v>
      </c>
      <c r="F21" s="243" t="s">
        <v>10</v>
      </c>
      <c r="G21" s="243" t="s">
        <v>10</v>
      </c>
      <c r="H21" s="243" t="s">
        <v>10</v>
      </c>
      <c r="I21" s="243" t="s">
        <v>10</v>
      </c>
      <c r="J21" s="243" t="s">
        <v>10</v>
      </c>
      <c r="K21" s="243" t="s">
        <v>10</v>
      </c>
      <c r="L21" s="243" t="s">
        <v>10</v>
      </c>
      <c r="M21" s="243" t="s">
        <v>10</v>
      </c>
      <c r="N21" s="243" t="s">
        <v>10</v>
      </c>
      <c r="O21" s="243"/>
      <c r="P21" s="259"/>
      <c r="Q21" s="242"/>
      <c r="R21" s="243"/>
      <c r="S21" s="243"/>
      <c r="T21" s="243"/>
      <c r="U21" s="243"/>
      <c r="V21" s="243"/>
      <c r="W21" s="243"/>
      <c r="X21" s="243"/>
      <c r="Y21" s="243"/>
      <c r="Z21" s="243" t="s">
        <v>10</v>
      </c>
      <c r="AA21" s="243"/>
      <c r="AB21" s="259"/>
      <c r="AC21" s="242"/>
      <c r="AD21" s="243"/>
      <c r="AE21" s="243"/>
      <c r="AF21" s="243"/>
      <c r="AG21" s="243"/>
      <c r="AH21" s="243"/>
      <c r="AI21" s="243"/>
      <c r="AJ21" s="243"/>
      <c r="AK21" s="243"/>
      <c r="AL21" s="243" t="s">
        <v>10</v>
      </c>
      <c r="AM21" s="243"/>
      <c r="AN21" s="259"/>
      <c r="AO21" s="319"/>
      <c r="AP21" s="319"/>
      <c r="AQ21" s="319"/>
      <c r="AR21" s="319"/>
      <c r="AS21" s="319"/>
      <c r="AT21" s="319"/>
      <c r="AU21" s="319"/>
      <c r="AV21" s="126"/>
      <c r="AW21" s="132"/>
      <c r="AY21" s="108"/>
    </row>
    <row r="22" spans="1:51">
      <c r="A22" s="26">
        <v>133155</v>
      </c>
      <c r="B22" s="14" t="s">
        <v>70</v>
      </c>
      <c r="C22" s="81" t="s">
        <v>71</v>
      </c>
      <c r="D22" s="28" t="s">
        <v>72</v>
      </c>
      <c r="E22" s="237" t="s">
        <v>10</v>
      </c>
      <c r="F22" s="236" t="s">
        <v>10</v>
      </c>
      <c r="G22" s="236"/>
      <c r="H22" s="236" t="s">
        <v>10</v>
      </c>
      <c r="I22" s="236" t="s">
        <v>10</v>
      </c>
      <c r="J22" s="236" t="s">
        <v>10</v>
      </c>
      <c r="K22" s="236" t="s">
        <v>10</v>
      </c>
      <c r="L22" s="236" t="s">
        <v>10</v>
      </c>
      <c r="M22" s="236" t="s">
        <v>10</v>
      </c>
      <c r="N22" s="235" t="s">
        <v>10</v>
      </c>
      <c r="O22" s="235"/>
      <c r="P22" s="250"/>
      <c r="Q22" s="234" t="s">
        <v>10</v>
      </c>
      <c r="R22" s="235" t="s">
        <v>10</v>
      </c>
      <c r="S22" s="235" t="s">
        <v>10</v>
      </c>
      <c r="T22" s="235" t="s">
        <v>10</v>
      </c>
      <c r="U22" s="235" t="s">
        <v>10</v>
      </c>
      <c r="V22" s="235" t="s">
        <v>10</v>
      </c>
      <c r="W22" s="235" t="s">
        <v>10</v>
      </c>
      <c r="X22" s="235" t="s">
        <v>10</v>
      </c>
      <c r="Y22" s="235" t="s">
        <v>10</v>
      </c>
      <c r="Z22" s="235" t="s">
        <v>10</v>
      </c>
      <c r="AA22" s="235"/>
      <c r="AB22" s="250"/>
      <c r="AC22" s="251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3"/>
      <c r="AO22" s="358"/>
      <c r="AP22" s="358"/>
      <c r="AQ22" s="358"/>
      <c r="AR22" s="358"/>
      <c r="AS22" s="358"/>
      <c r="AT22" s="358"/>
      <c r="AU22" s="358"/>
      <c r="AV22" s="323"/>
      <c r="AW22" s="137"/>
      <c r="AY22" s="107" t="s">
        <v>54</v>
      </c>
    </row>
    <row r="23" spans="1:51">
      <c r="A23" s="23">
        <v>133325</v>
      </c>
      <c r="B23" s="15" t="s">
        <v>73</v>
      </c>
      <c r="C23" s="82" t="s">
        <v>71</v>
      </c>
      <c r="D23" s="19" t="s">
        <v>72</v>
      </c>
      <c r="E23" s="237"/>
      <c r="F23" s="236"/>
      <c r="G23" s="236"/>
      <c r="H23" s="236"/>
      <c r="I23" s="236"/>
      <c r="J23" s="236"/>
      <c r="K23" s="236"/>
      <c r="L23" s="236" t="s">
        <v>10</v>
      </c>
      <c r="M23" s="236" t="s">
        <v>10</v>
      </c>
      <c r="N23" s="236" t="s">
        <v>10</v>
      </c>
      <c r="O23" s="236"/>
      <c r="P23" s="254"/>
      <c r="Q23" s="237"/>
      <c r="R23" s="236"/>
      <c r="S23" s="236"/>
      <c r="T23" s="236"/>
      <c r="U23" s="236"/>
      <c r="V23" s="236"/>
      <c r="W23" s="236"/>
      <c r="X23" s="236"/>
      <c r="Y23" s="236"/>
      <c r="Z23" s="236" t="s">
        <v>10</v>
      </c>
      <c r="AA23" s="236"/>
      <c r="AB23" s="254"/>
      <c r="AC23" s="237"/>
      <c r="AD23" s="236"/>
      <c r="AE23" s="236"/>
      <c r="AF23" s="236"/>
      <c r="AG23" s="236"/>
      <c r="AH23" s="236"/>
      <c r="AI23" s="236"/>
      <c r="AJ23" s="236"/>
      <c r="AK23" s="236"/>
      <c r="AL23" s="236" t="s">
        <v>10</v>
      </c>
      <c r="AM23" s="236"/>
      <c r="AN23" s="254"/>
      <c r="AO23" s="316"/>
      <c r="AP23" s="316"/>
      <c r="AQ23" s="316"/>
      <c r="AR23" s="316"/>
      <c r="AS23" s="316"/>
      <c r="AT23" s="316"/>
      <c r="AU23" s="316"/>
      <c r="AV23" s="125"/>
      <c r="AW23" s="130"/>
      <c r="AY23" s="142" t="s">
        <v>56</v>
      </c>
    </row>
    <row r="24" spans="1:51">
      <c r="A24" s="23">
        <v>133557</v>
      </c>
      <c r="B24" s="16" t="s">
        <v>74</v>
      </c>
      <c r="C24" s="84" t="s">
        <v>71</v>
      </c>
      <c r="D24" s="20" t="s">
        <v>72</v>
      </c>
      <c r="E24" s="237"/>
      <c r="F24" s="236"/>
      <c r="G24" s="236"/>
      <c r="H24" s="236"/>
      <c r="I24" s="236"/>
      <c r="J24" s="236" t="s">
        <v>10</v>
      </c>
      <c r="K24" s="236" t="s">
        <v>10</v>
      </c>
      <c r="L24" s="236"/>
      <c r="M24" s="236" t="s">
        <v>10</v>
      </c>
      <c r="N24" s="236" t="s">
        <v>10</v>
      </c>
      <c r="O24" s="236"/>
      <c r="P24" s="254"/>
      <c r="Q24" s="237"/>
      <c r="R24" s="236"/>
      <c r="S24" s="236"/>
      <c r="T24" s="236"/>
      <c r="U24" s="236"/>
      <c r="V24" s="236"/>
      <c r="W24" s="236"/>
      <c r="X24" s="236"/>
      <c r="Y24" s="236"/>
      <c r="Z24" s="236" t="s">
        <v>10</v>
      </c>
      <c r="AA24" s="236"/>
      <c r="AB24" s="254"/>
      <c r="AC24" s="237"/>
      <c r="AD24" s="236"/>
      <c r="AE24" s="236"/>
      <c r="AF24" s="236"/>
      <c r="AG24" s="236"/>
      <c r="AH24" s="236"/>
      <c r="AI24" s="236"/>
      <c r="AJ24" s="236"/>
      <c r="AK24" s="236"/>
      <c r="AL24" s="236" t="s">
        <v>10</v>
      </c>
      <c r="AM24" s="236"/>
      <c r="AN24" s="254"/>
      <c r="AO24" s="316"/>
      <c r="AP24" s="316"/>
      <c r="AQ24" s="316"/>
      <c r="AR24" s="316"/>
      <c r="AS24" s="316"/>
      <c r="AT24" s="316"/>
      <c r="AU24" s="316"/>
      <c r="AV24" s="125"/>
      <c r="AW24" s="130"/>
      <c r="AY24" s="142"/>
    </row>
    <row r="25" spans="1:51">
      <c r="A25" s="388">
        <v>200449</v>
      </c>
      <c r="B25" s="389" t="s">
        <v>75</v>
      </c>
      <c r="C25" s="82" t="s">
        <v>71</v>
      </c>
      <c r="D25" s="19" t="s">
        <v>72</v>
      </c>
      <c r="E25" s="237" t="s">
        <v>10</v>
      </c>
      <c r="F25" s="236"/>
      <c r="G25" s="236" t="s">
        <v>10</v>
      </c>
      <c r="H25" s="236"/>
      <c r="I25" s="236"/>
      <c r="J25" s="236"/>
      <c r="K25" s="236" t="s">
        <v>10</v>
      </c>
      <c r="L25" s="236"/>
      <c r="M25" s="236" t="s">
        <v>10</v>
      </c>
      <c r="N25" s="236" t="s">
        <v>10</v>
      </c>
      <c r="O25" s="236"/>
      <c r="P25" s="254"/>
      <c r="Q25" s="237"/>
      <c r="R25" s="236"/>
      <c r="S25" s="236"/>
      <c r="T25" s="236"/>
      <c r="U25" s="236"/>
      <c r="V25" s="236"/>
      <c r="W25" s="236"/>
      <c r="X25" s="236"/>
      <c r="Y25" s="236"/>
      <c r="Z25" s="236" t="s">
        <v>10</v>
      </c>
      <c r="AA25" s="236"/>
      <c r="AB25" s="254"/>
      <c r="AC25" s="237"/>
      <c r="AD25" s="236"/>
      <c r="AE25" s="236"/>
      <c r="AF25" s="236"/>
      <c r="AG25" s="236"/>
      <c r="AH25" s="236"/>
      <c r="AI25" s="236"/>
      <c r="AJ25" s="236"/>
      <c r="AK25" s="236"/>
      <c r="AL25" s="236" t="s">
        <v>10</v>
      </c>
      <c r="AM25" s="236"/>
      <c r="AN25" s="254"/>
      <c r="AO25" s="316"/>
      <c r="AP25" s="316"/>
      <c r="AQ25" s="316"/>
      <c r="AR25" s="316"/>
      <c r="AS25" s="316"/>
      <c r="AT25" s="316"/>
      <c r="AU25" s="316"/>
      <c r="AV25" s="125"/>
      <c r="AW25" s="130"/>
      <c r="AY25" s="142"/>
    </row>
    <row r="26" spans="1:51">
      <c r="A26" s="384">
        <v>133390</v>
      </c>
      <c r="B26" s="385" t="s">
        <v>76</v>
      </c>
      <c r="C26" s="386" t="s">
        <v>71</v>
      </c>
      <c r="D26" s="387" t="s">
        <v>72</v>
      </c>
      <c r="E26" s="237"/>
      <c r="F26" s="236"/>
      <c r="G26" s="236"/>
      <c r="H26" s="236"/>
      <c r="I26" s="236"/>
      <c r="J26" s="236"/>
      <c r="K26" s="236" t="s">
        <v>10</v>
      </c>
      <c r="L26" s="236" t="s">
        <v>10</v>
      </c>
      <c r="M26" s="236" t="s">
        <v>10</v>
      </c>
      <c r="N26" s="236" t="s">
        <v>10</v>
      </c>
      <c r="O26" s="236"/>
      <c r="P26" s="254"/>
      <c r="Q26" s="237"/>
      <c r="R26" s="236"/>
      <c r="S26" s="236"/>
      <c r="T26" s="236"/>
      <c r="U26" s="236"/>
      <c r="V26" s="236"/>
      <c r="W26" s="236"/>
      <c r="X26" s="236"/>
      <c r="Y26" s="236"/>
      <c r="Z26" s="236" t="s">
        <v>10</v>
      </c>
      <c r="AA26" s="236"/>
      <c r="AB26" s="254"/>
      <c r="AC26" s="237"/>
      <c r="AD26" s="236"/>
      <c r="AE26" s="236"/>
      <c r="AF26" s="236"/>
      <c r="AG26" s="236"/>
      <c r="AH26" s="236"/>
      <c r="AI26" s="236"/>
      <c r="AJ26" s="236"/>
      <c r="AK26" s="236"/>
      <c r="AL26" s="236" t="s">
        <v>10</v>
      </c>
      <c r="AM26" s="236"/>
      <c r="AN26" s="254"/>
      <c r="AO26" s="316"/>
      <c r="AP26" s="316"/>
      <c r="AQ26" s="316"/>
      <c r="AR26" s="316"/>
      <c r="AS26" s="316"/>
      <c r="AT26" s="316"/>
      <c r="AU26" s="316"/>
      <c r="AV26" s="125"/>
      <c r="AW26" s="130"/>
      <c r="AY26" s="142" t="s">
        <v>56</v>
      </c>
    </row>
    <row r="27" spans="1:51">
      <c r="A27" s="23">
        <v>133485</v>
      </c>
      <c r="B27" s="15" t="s">
        <v>77</v>
      </c>
      <c r="C27" s="84" t="s">
        <v>71</v>
      </c>
      <c r="D27" s="20" t="s">
        <v>72</v>
      </c>
      <c r="E27" s="237"/>
      <c r="F27" s="236"/>
      <c r="G27" s="236"/>
      <c r="H27" s="236"/>
      <c r="I27" s="236"/>
      <c r="J27" s="236"/>
      <c r="K27" s="236" t="s">
        <v>10</v>
      </c>
      <c r="L27" s="236"/>
      <c r="M27" s="236" t="s">
        <v>10</v>
      </c>
      <c r="N27" s="236" t="s">
        <v>10</v>
      </c>
      <c r="O27" s="236"/>
      <c r="P27" s="254"/>
      <c r="Q27" s="237"/>
      <c r="R27" s="236"/>
      <c r="S27" s="236"/>
      <c r="T27" s="236"/>
      <c r="U27" s="236"/>
      <c r="V27" s="236"/>
      <c r="W27" s="236"/>
      <c r="X27" s="236"/>
      <c r="Y27" s="236"/>
      <c r="Z27" s="236" t="s">
        <v>10</v>
      </c>
      <c r="AA27" s="236"/>
      <c r="AB27" s="254"/>
      <c r="AC27" s="237"/>
      <c r="AD27" s="236"/>
      <c r="AE27" s="236" t="s">
        <v>10</v>
      </c>
      <c r="AF27" s="236"/>
      <c r="AG27" s="236"/>
      <c r="AH27" s="236"/>
      <c r="AI27" s="236"/>
      <c r="AJ27" s="236"/>
      <c r="AK27" s="236"/>
      <c r="AL27" s="236" t="s">
        <v>10</v>
      </c>
      <c r="AM27" s="236"/>
      <c r="AN27" s="254"/>
      <c r="AO27" s="316"/>
      <c r="AP27" s="316"/>
      <c r="AQ27" s="316"/>
      <c r="AR27" s="316"/>
      <c r="AS27" s="316"/>
      <c r="AT27" s="316"/>
      <c r="AU27" s="316"/>
      <c r="AV27" s="125"/>
      <c r="AW27" s="130"/>
      <c r="AY27" s="142"/>
    </row>
    <row r="28" spans="1:51">
      <c r="A28" s="23">
        <v>133486</v>
      </c>
      <c r="B28" s="15" t="s">
        <v>78</v>
      </c>
      <c r="C28" s="84" t="s">
        <v>71</v>
      </c>
      <c r="D28" s="20" t="s">
        <v>72</v>
      </c>
      <c r="E28" s="237"/>
      <c r="F28" s="236"/>
      <c r="G28" s="236"/>
      <c r="H28" s="236"/>
      <c r="I28" s="236"/>
      <c r="J28" s="236"/>
      <c r="K28" s="236"/>
      <c r="L28" s="236"/>
      <c r="M28" s="236" t="s">
        <v>10</v>
      </c>
      <c r="N28" s="236" t="s">
        <v>10</v>
      </c>
      <c r="O28" s="236"/>
      <c r="P28" s="254"/>
      <c r="Q28" s="237"/>
      <c r="R28" s="236"/>
      <c r="S28" s="236"/>
      <c r="T28" s="236"/>
      <c r="U28" s="236"/>
      <c r="V28" s="236"/>
      <c r="W28" s="236"/>
      <c r="X28" s="236"/>
      <c r="Y28" s="236"/>
      <c r="Z28" s="236" t="s">
        <v>10</v>
      </c>
      <c r="AA28" s="236"/>
      <c r="AB28" s="254"/>
      <c r="AC28" s="237"/>
      <c r="AD28" s="236"/>
      <c r="AE28" s="236"/>
      <c r="AF28" s="236"/>
      <c r="AG28" s="236"/>
      <c r="AH28" s="236"/>
      <c r="AI28" s="236"/>
      <c r="AJ28" s="236"/>
      <c r="AK28" s="236"/>
      <c r="AL28" s="236" t="s">
        <v>10</v>
      </c>
      <c r="AM28" s="236"/>
      <c r="AN28" s="254"/>
      <c r="AO28" s="316"/>
      <c r="AP28" s="316"/>
      <c r="AQ28" s="316"/>
      <c r="AR28" s="316"/>
      <c r="AS28" s="316"/>
      <c r="AT28" s="316"/>
      <c r="AU28" s="316"/>
      <c r="AV28" s="125"/>
      <c r="AW28" s="130"/>
      <c r="AY28" s="142"/>
    </row>
    <row r="29" spans="1:51">
      <c r="A29" s="23">
        <v>133487</v>
      </c>
      <c r="B29" s="15" t="s">
        <v>79</v>
      </c>
      <c r="C29" s="84" t="s">
        <v>71</v>
      </c>
      <c r="D29" s="20" t="s">
        <v>72</v>
      </c>
      <c r="E29" s="237"/>
      <c r="F29" s="236"/>
      <c r="G29" s="236"/>
      <c r="H29" s="236"/>
      <c r="I29" s="236"/>
      <c r="J29" s="236"/>
      <c r="K29" s="236"/>
      <c r="L29" s="236"/>
      <c r="M29" s="236"/>
      <c r="N29" s="236" t="s">
        <v>10</v>
      </c>
      <c r="O29" s="236"/>
      <c r="P29" s="254"/>
      <c r="Q29" s="237"/>
      <c r="R29" s="236"/>
      <c r="S29" s="236"/>
      <c r="T29" s="236"/>
      <c r="U29" s="236"/>
      <c r="V29" s="236"/>
      <c r="W29" s="236"/>
      <c r="X29" s="236"/>
      <c r="Y29" s="236"/>
      <c r="Z29" s="236" t="s">
        <v>10</v>
      </c>
      <c r="AA29" s="236"/>
      <c r="AB29" s="254"/>
      <c r="AC29" s="237"/>
      <c r="AD29" s="236"/>
      <c r="AE29" s="236"/>
      <c r="AF29" s="236"/>
      <c r="AG29" s="236"/>
      <c r="AH29" s="236"/>
      <c r="AI29" s="236"/>
      <c r="AJ29" s="236"/>
      <c r="AK29" s="236"/>
      <c r="AL29" s="236" t="s">
        <v>10</v>
      </c>
      <c r="AM29" s="236"/>
      <c r="AN29" s="254"/>
      <c r="AO29" s="316"/>
      <c r="AP29" s="316"/>
      <c r="AQ29" s="316"/>
      <c r="AR29" s="316"/>
      <c r="AS29" s="316"/>
      <c r="AT29" s="316"/>
      <c r="AU29" s="316"/>
      <c r="AV29" s="125"/>
      <c r="AW29" s="130"/>
      <c r="AY29" s="142"/>
    </row>
    <row r="30" spans="1:51">
      <c r="A30" s="23">
        <v>133488</v>
      </c>
      <c r="B30" s="16" t="s">
        <v>80</v>
      </c>
      <c r="C30" s="84" t="s">
        <v>71</v>
      </c>
      <c r="D30" s="20" t="s">
        <v>72</v>
      </c>
      <c r="E30" s="237"/>
      <c r="F30" s="236"/>
      <c r="G30" s="236"/>
      <c r="H30" s="236"/>
      <c r="I30" s="236"/>
      <c r="J30" s="236"/>
      <c r="K30" s="236"/>
      <c r="L30" s="236"/>
      <c r="M30" s="236"/>
      <c r="N30" s="236" t="s">
        <v>10</v>
      </c>
      <c r="O30" s="236"/>
      <c r="P30" s="254"/>
      <c r="Q30" s="237"/>
      <c r="R30" s="236"/>
      <c r="S30" s="236"/>
      <c r="T30" s="236"/>
      <c r="U30" s="236"/>
      <c r="V30" s="236"/>
      <c r="W30" s="236"/>
      <c r="X30" s="236"/>
      <c r="Y30" s="236"/>
      <c r="Z30" s="236" t="s">
        <v>10</v>
      </c>
      <c r="AA30" s="236"/>
      <c r="AB30" s="254"/>
      <c r="AC30" s="237"/>
      <c r="AD30" s="236"/>
      <c r="AE30" s="236"/>
      <c r="AF30" s="236"/>
      <c r="AG30" s="236"/>
      <c r="AH30" s="236"/>
      <c r="AI30" s="236"/>
      <c r="AJ30" s="236"/>
      <c r="AK30" s="236"/>
      <c r="AL30" s="236" t="s">
        <v>10</v>
      </c>
      <c r="AM30" s="236"/>
      <c r="AN30" s="254"/>
      <c r="AO30" s="316"/>
      <c r="AP30" s="316"/>
      <c r="AQ30" s="316"/>
      <c r="AR30" s="316"/>
      <c r="AS30" s="316"/>
      <c r="AT30" s="316"/>
      <c r="AU30" s="316"/>
      <c r="AV30" s="125"/>
      <c r="AW30" s="130"/>
      <c r="AY30" s="142"/>
    </row>
    <row r="31" spans="1:51">
      <c r="A31" s="23">
        <v>133489</v>
      </c>
      <c r="B31" s="16" t="s">
        <v>81</v>
      </c>
      <c r="C31" s="84" t="s">
        <v>71</v>
      </c>
      <c r="D31" s="20" t="s">
        <v>72</v>
      </c>
      <c r="E31" s="237"/>
      <c r="F31" s="236"/>
      <c r="G31" s="236"/>
      <c r="H31" s="236"/>
      <c r="I31" s="236"/>
      <c r="J31" s="236"/>
      <c r="K31" s="236"/>
      <c r="L31" s="236"/>
      <c r="M31" s="236"/>
      <c r="N31" s="236" t="s">
        <v>10</v>
      </c>
      <c r="O31" s="236"/>
      <c r="P31" s="254"/>
      <c r="Q31" s="237"/>
      <c r="R31" s="236"/>
      <c r="S31" s="236"/>
      <c r="T31" s="236"/>
      <c r="U31" s="236"/>
      <c r="V31" s="236"/>
      <c r="W31" s="236"/>
      <c r="X31" s="236"/>
      <c r="Y31" s="236"/>
      <c r="Z31" s="236" t="s">
        <v>10</v>
      </c>
      <c r="AA31" s="236"/>
      <c r="AB31" s="254"/>
      <c r="AC31" s="237"/>
      <c r="AD31" s="236"/>
      <c r="AE31" s="236"/>
      <c r="AF31" s="236"/>
      <c r="AG31" s="236"/>
      <c r="AH31" s="236"/>
      <c r="AI31" s="236"/>
      <c r="AJ31" s="236"/>
      <c r="AK31" s="236"/>
      <c r="AL31" s="236" t="s">
        <v>10</v>
      </c>
      <c r="AM31" s="236"/>
      <c r="AN31" s="254"/>
      <c r="AO31" s="316"/>
      <c r="AP31" s="316"/>
      <c r="AQ31" s="316"/>
      <c r="AR31" s="316"/>
      <c r="AS31" s="316"/>
      <c r="AT31" s="316"/>
      <c r="AU31" s="316"/>
      <c r="AV31" s="125"/>
      <c r="AW31" s="130"/>
      <c r="AY31" s="142"/>
    </row>
    <row r="32" spans="1:51">
      <c r="A32" s="23">
        <v>133490</v>
      </c>
      <c r="B32" s="16" t="s">
        <v>82</v>
      </c>
      <c r="C32" s="84" t="s">
        <v>71</v>
      </c>
      <c r="D32" s="20" t="s">
        <v>72</v>
      </c>
      <c r="E32" s="237"/>
      <c r="F32" s="236"/>
      <c r="G32" s="236"/>
      <c r="H32" s="236"/>
      <c r="I32" s="236"/>
      <c r="J32" s="236"/>
      <c r="K32" s="236"/>
      <c r="L32" s="236"/>
      <c r="M32" s="236"/>
      <c r="N32" s="236" t="s">
        <v>10</v>
      </c>
      <c r="O32" s="236"/>
      <c r="P32" s="254"/>
      <c r="Q32" s="237"/>
      <c r="R32" s="236"/>
      <c r="S32" s="236"/>
      <c r="T32" s="236"/>
      <c r="U32" s="236"/>
      <c r="V32" s="236"/>
      <c r="W32" s="236"/>
      <c r="X32" s="236"/>
      <c r="Y32" s="236"/>
      <c r="Z32" s="236" t="s">
        <v>10</v>
      </c>
      <c r="AA32" s="236"/>
      <c r="AB32" s="254"/>
      <c r="AC32" s="237"/>
      <c r="AD32" s="236"/>
      <c r="AE32" s="236"/>
      <c r="AF32" s="236"/>
      <c r="AG32" s="236"/>
      <c r="AH32" s="236"/>
      <c r="AI32" s="236"/>
      <c r="AJ32" s="236"/>
      <c r="AK32" s="236"/>
      <c r="AL32" s="236" t="s">
        <v>10</v>
      </c>
      <c r="AM32" s="236"/>
      <c r="AN32" s="254"/>
      <c r="AO32" s="316"/>
      <c r="AP32" s="316"/>
      <c r="AQ32" s="316"/>
      <c r="AR32" s="316"/>
      <c r="AS32" s="316"/>
      <c r="AT32" s="316"/>
      <c r="AU32" s="316"/>
      <c r="AV32" s="125"/>
      <c r="AW32" s="130"/>
      <c r="AY32" s="142"/>
    </row>
    <row r="33" spans="1:51">
      <c r="A33" s="23">
        <v>133542</v>
      </c>
      <c r="B33" s="16" t="s">
        <v>83</v>
      </c>
      <c r="C33" s="84" t="s">
        <v>71</v>
      </c>
      <c r="D33" s="20" t="s">
        <v>72</v>
      </c>
      <c r="E33" s="237"/>
      <c r="F33" s="236"/>
      <c r="G33" s="236"/>
      <c r="H33" s="236"/>
      <c r="I33" s="236"/>
      <c r="J33" s="236"/>
      <c r="K33" s="236"/>
      <c r="L33" s="236"/>
      <c r="M33" s="236"/>
      <c r="N33" s="236" t="s">
        <v>10</v>
      </c>
      <c r="O33" s="236"/>
      <c r="P33" s="254"/>
      <c r="Q33" s="237"/>
      <c r="R33" s="236"/>
      <c r="S33" s="236"/>
      <c r="T33" s="236"/>
      <c r="U33" s="236"/>
      <c r="V33" s="236"/>
      <c r="W33" s="236"/>
      <c r="X33" s="236"/>
      <c r="Y33" s="236"/>
      <c r="Z33" s="236" t="s">
        <v>10</v>
      </c>
      <c r="AA33" s="236"/>
      <c r="AB33" s="254"/>
      <c r="AC33" s="237"/>
      <c r="AD33" s="236"/>
      <c r="AE33" s="236"/>
      <c r="AF33" s="236"/>
      <c r="AG33" s="236"/>
      <c r="AH33" s="236"/>
      <c r="AI33" s="236"/>
      <c r="AJ33" s="236"/>
      <c r="AK33" s="236"/>
      <c r="AL33" s="236" t="s">
        <v>10</v>
      </c>
      <c r="AM33" s="236"/>
      <c r="AN33" s="254"/>
      <c r="AO33" s="316"/>
      <c r="AP33" s="316"/>
      <c r="AQ33" s="316"/>
      <c r="AR33" s="316"/>
      <c r="AS33" s="316"/>
      <c r="AT33" s="316"/>
      <c r="AU33" s="316"/>
      <c r="AV33" s="125"/>
      <c r="AW33" s="130"/>
      <c r="AY33" s="142"/>
    </row>
    <row r="34" spans="1:51" customHeight="1" ht="18.75">
      <c r="A34" s="23">
        <v>133725</v>
      </c>
      <c r="B34" s="15" t="s">
        <v>84</v>
      </c>
      <c r="C34" s="82" t="s">
        <v>71</v>
      </c>
      <c r="D34" s="19" t="s">
        <v>72</v>
      </c>
      <c r="E34" s="242"/>
      <c r="F34" s="243"/>
      <c r="G34" s="243"/>
      <c r="H34" s="243"/>
      <c r="I34" s="243"/>
      <c r="J34" s="243"/>
      <c r="K34" s="243"/>
      <c r="L34" s="243"/>
      <c r="M34" s="243"/>
      <c r="N34" s="243" t="s">
        <v>10</v>
      </c>
      <c r="O34" s="243"/>
      <c r="P34" s="259"/>
      <c r="Q34" s="242"/>
      <c r="R34" s="243"/>
      <c r="S34" s="243"/>
      <c r="T34" s="243"/>
      <c r="U34" s="243"/>
      <c r="V34" s="243"/>
      <c r="W34" s="243"/>
      <c r="X34" s="243"/>
      <c r="Y34" s="243"/>
      <c r="Z34" s="243" t="s">
        <v>10</v>
      </c>
      <c r="AA34" s="243"/>
      <c r="AB34" s="259"/>
      <c r="AC34" s="242"/>
      <c r="AD34" s="243"/>
      <c r="AE34" s="243"/>
      <c r="AF34" s="243"/>
      <c r="AG34" s="243"/>
      <c r="AH34" s="243"/>
      <c r="AI34" s="243"/>
      <c r="AJ34" s="243"/>
      <c r="AK34" s="243"/>
      <c r="AL34" s="243" t="s">
        <v>10</v>
      </c>
      <c r="AM34" s="243"/>
      <c r="AN34" s="259"/>
      <c r="AO34" s="319"/>
      <c r="AP34" s="319"/>
      <c r="AQ34" s="319"/>
      <c r="AR34" s="319"/>
      <c r="AS34" s="319"/>
      <c r="AT34" s="319"/>
      <c r="AU34" s="319"/>
      <c r="AV34" s="126"/>
      <c r="AW34" s="132"/>
      <c r="AY34" s="142"/>
    </row>
    <row r="35" spans="1:51" customHeight="1" ht="18.75">
      <c r="A35" s="29">
        <v>200736</v>
      </c>
      <c r="B35" s="30" t="s">
        <v>85</v>
      </c>
      <c r="C35" s="83" t="s">
        <v>71</v>
      </c>
      <c r="D35" s="22" t="s">
        <v>72</v>
      </c>
      <c r="E35" s="242"/>
      <c r="F35" s="243"/>
      <c r="G35" s="243"/>
      <c r="H35" s="243"/>
      <c r="I35" s="243"/>
      <c r="J35" s="243"/>
      <c r="K35" s="243"/>
      <c r="L35" s="243"/>
      <c r="M35" s="243"/>
      <c r="N35" s="243" t="s">
        <v>10</v>
      </c>
      <c r="O35" s="243"/>
      <c r="P35" s="259"/>
      <c r="Q35" s="242"/>
      <c r="R35" s="243"/>
      <c r="S35" s="243"/>
      <c r="T35" s="243"/>
      <c r="U35" s="243"/>
      <c r="V35" s="243"/>
      <c r="W35" s="243"/>
      <c r="X35" s="243"/>
      <c r="Y35" s="243"/>
      <c r="Z35" s="243" t="s">
        <v>10</v>
      </c>
      <c r="AA35" s="243"/>
      <c r="AB35" s="259"/>
      <c r="AC35" s="242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59"/>
      <c r="AO35" s="319"/>
      <c r="AP35" s="319"/>
      <c r="AQ35" s="319"/>
      <c r="AR35" s="319"/>
      <c r="AS35" s="319"/>
      <c r="AT35" s="319"/>
      <c r="AU35" s="319"/>
      <c r="AV35" s="126"/>
      <c r="AW35" s="132"/>
      <c r="AY35" s="142"/>
    </row>
    <row r="36" spans="1:51" customHeight="1" ht="18.75">
      <c r="A36" s="390">
        <v>201067</v>
      </c>
      <c r="B36" s="391" t="s">
        <v>86</v>
      </c>
      <c r="C36" s="392" t="s">
        <v>71</v>
      </c>
      <c r="D36" s="22" t="s">
        <v>72</v>
      </c>
      <c r="E36" s="393"/>
      <c r="F36" s="394"/>
      <c r="G36" s="394"/>
      <c r="H36" s="394"/>
      <c r="I36" s="394"/>
      <c r="J36" s="394"/>
      <c r="K36" s="394"/>
      <c r="L36" s="394"/>
      <c r="M36" s="394"/>
      <c r="N36" s="394" t="s">
        <v>10</v>
      </c>
      <c r="O36" s="394"/>
      <c r="P36" s="395"/>
      <c r="Q36" s="393"/>
      <c r="R36" s="394"/>
      <c r="S36" s="394"/>
      <c r="T36" s="394"/>
      <c r="U36" s="394"/>
      <c r="V36" s="394"/>
      <c r="W36" s="394"/>
      <c r="X36" s="394"/>
      <c r="Y36" s="394"/>
      <c r="Z36" s="394" t="s">
        <v>10</v>
      </c>
      <c r="AA36" s="394"/>
      <c r="AB36" s="395"/>
      <c r="AC36" s="393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5"/>
      <c r="AO36" s="396"/>
      <c r="AP36" s="396"/>
      <c r="AQ36" s="396"/>
      <c r="AR36" s="396"/>
      <c r="AS36" s="396"/>
      <c r="AT36" s="396"/>
      <c r="AU36" s="396"/>
      <c r="AV36" s="397"/>
      <c r="AW36" s="398"/>
      <c r="AY36" s="142" t="s">
        <v>68</v>
      </c>
    </row>
    <row r="37" spans="1:51">
      <c r="A37" s="26">
        <v>133345</v>
      </c>
      <c r="B37" s="14" t="s">
        <v>87</v>
      </c>
      <c r="C37" s="81" t="s">
        <v>88</v>
      </c>
      <c r="D37" s="28" t="s">
        <v>89</v>
      </c>
      <c r="E37" s="234"/>
      <c r="F37" s="235"/>
      <c r="G37" s="235"/>
      <c r="H37" s="235"/>
      <c r="I37" s="235"/>
      <c r="J37" s="235"/>
      <c r="K37" s="235"/>
      <c r="L37" s="235"/>
      <c r="M37" s="235" t="s">
        <v>10</v>
      </c>
      <c r="N37" s="235" t="s">
        <v>10</v>
      </c>
      <c r="O37" s="235"/>
      <c r="P37" s="250"/>
      <c r="Q37" s="234"/>
      <c r="R37" s="235"/>
      <c r="S37" s="235"/>
      <c r="T37" s="235"/>
      <c r="U37" s="235"/>
      <c r="V37" s="235"/>
      <c r="W37" s="235"/>
      <c r="X37" s="235"/>
      <c r="Y37" s="235"/>
      <c r="Z37" s="235" t="s">
        <v>10</v>
      </c>
      <c r="AA37" s="235"/>
      <c r="AB37" s="250"/>
      <c r="AC37" s="234"/>
      <c r="AD37" s="235"/>
      <c r="AE37" s="235"/>
      <c r="AF37" s="235"/>
      <c r="AG37" s="235"/>
      <c r="AH37" s="235"/>
      <c r="AI37" s="235"/>
      <c r="AJ37" s="235"/>
      <c r="AK37" s="235"/>
      <c r="AL37" s="235" t="s">
        <v>10</v>
      </c>
      <c r="AM37" s="235"/>
      <c r="AN37" s="250"/>
      <c r="AO37" s="320"/>
      <c r="AP37" s="320"/>
      <c r="AQ37" s="320"/>
      <c r="AR37" s="320"/>
      <c r="AS37" s="320"/>
      <c r="AT37" s="320"/>
      <c r="AU37" s="320"/>
      <c r="AV37" s="323"/>
      <c r="AW37" s="137"/>
      <c r="AY37" s="141" t="s">
        <v>56</v>
      </c>
    </row>
    <row r="38" spans="1:51">
      <c r="A38" s="23">
        <v>133480</v>
      </c>
      <c r="B38" s="15" t="s">
        <v>90</v>
      </c>
      <c r="C38" s="82" t="s">
        <v>88</v>
      </c>
      <c r="D38" s="19" t="s">
        <v>89</v>
      </c>
      <c r="E38" s="237"/>
      <c r="F38" s="236"/>
      <c r="G38" s="236"/>
      <c r="H38" s="236"/>
      <c r="I38" s="236"/>
      <c r="J38" s="236"/>
      <c r="K38" s="236"/>
      <c r="L38" s="236"/>
      <c r="M38" s="236"/>
      <c r="N38" s="236" t="s">
        <v>10</v>
      </c>
      <c r="O38" s="236"/>
      <c r="P38" s="254"/>
      <c r="Q38" s="237"/>
      <c r="R38" s="236"/>
      <c r="S38" s="236"/>
      <c r="T38" s="236"/>
      <c r="U38" s="236"/>
      <c r="V38" s="236"/>
      <c r="W38" s="236"/>
      <c r="X38" s="236"/>
      <c r="Y38" s="236"/>
      <c r="Z38" s="236" t="s">
        <v>10</v>
      </c>
      <c r="AA38" s="236"/>
      <c r="AB38" s="254"/>
      <c r="AC38" s="237"/>
      <c r="AD38" s="236"/>
      <c r="AE38" s="236"/>
      <c r="AF38" s="236"/>
      <c r="AG38" s="236"/>
      <c r="AH38" s="236"/>
      <c r="AI38" s="236"/>
      <c r="AJ38" s="236"/>
      <c r="AK38" s="236"/>
      <c r="AL38" s="236" t="s">
        <v>10</v>
      </c>
      <c r="AM38" s="236"/>
      <c r="AN38" s="254"/>
      <c r="AO38" s="316"/>
      <c r="AP38" s="316"/>
      <c r="AQ38" s="316"/>
      <c r="AR38" s="316"/>
      <c r="AS38" s="316"/>
      <c r="AT38" s="316"/>
      <c r="AU38" s="316"/>
      <c r="AV38" s="125"/>
      <c r="AW38" s="130"/>
      <c r="AY38" s="142"/>
    </row>
    <row r="39" spans="1:51">
      <c r="A39" s="23">
        <v>133482</v>
      </c>
      <c r="B39" s="15" t="s">
        <v>91</v>
      </c>
      <c r="C39" s="82" t="s">
        <v>88</v>
      </c>
      <c r="D39" s="19" t="s">
        <v>89</v>
      </c>
      <c r="E39" s="237"/>
      <c r="F39" s="236"/>
      <c r="G39" s="236"/>
      <c r="H39" s="236"/>
      <c r="I39" s="236"/>
      <c r="J39" s="236"/>
      <c r="K39" s="236"/>
      <c r="L39" s="236"/>
      <c r="M39" s="236"/>
      <c r="N39" s="236" t="s">
        <v>10</v>
      </c>
      <c r="O39" s="236"/>
      <c r="P39" s="254"/>
      <c r="Q39" s="237"/>
      <c r="R39" s="236"/>
      <c r="S39" s="236"/>
      <c r="T39" s="236"/>
      <c r="U39" s="236"/>
      <c r="V39" s="236"/>
      <c r="W39" s="236"/>
      <c r="X39" s="236"/>
      <c r="Y39" s="236"/>
      <c r="Z39" s="236" t="s">
        <v>10</v>
      </c>
      <c r="AA39" s="236"/>
      <c r="AB39" s="254"/>
      <c r="AC39" s="237"/>
      <c r="AD39" s="236"/>
      <c r="AE39" s="236"/>
      <c r="AF39" s="236"/>
      <c r="AG39" s="236"/>
      <c r="AH39" s="236"/>
      <c r="AI39" s="236"/>
      <c r="AJ39" s="236"/>
      <c r="AK39" s="236"/>
      <c r="AL39" s="236" t="s">
        <v>10</v>
      </c>
      <c r="AM39" s="236"/>
      <c r="AN39" s="254"/>
      <c r="AO39" s="316"/>
      <c r="AP39" s="316"/>
      <c r="AQ39" s="316"/>
      <c r="AR39" s="316"/>
      <c r="AS39" s="316"/>
      <c r="AT39" s="316"/>
      <c r="AU39" s="316"/>
      <c r="AV39" s="125"/>
      <c r="AW39" s="130"/>
      <c r="AY39" s="142"/>
    </row>
    <row r="40" spans="1:51">
      <c r="A40" s="23">
        <v>133483</v>
      </c>
      <c r="B40" s="15" t="s">
        <v>92</v>
      </c>
      <c r="C40" s="82" t="s">
        <v>88</v>
      </c>
      <c r="D40" s="19" t="s">
        <v>89</v>
      </c>
      <c r="E40" s="237"/>
      <c r="F40" s="236"/>
      <c r="G40" s="236"/>
      <c r="H40" s="236"/>
      <c r="I40" s="236"/>
      <c r="J40" s="236"/>
      <c r="K40" s="236"/>
      <c r="L40" s="236"/>
      <c r="M40" s="236"/>
      <c r="N40" s="236" t="s">
        <v>10</v>
      </c>
      <c r="O40" s="236"/>
      <c r="P40" s="254"/>
      <c r="Q40" s="237"/>
      <c r="R40" s="236"/>
      <c r="S40" s="236"/>
      <c r="T40" s="236"/>
      <c r="U40" s="236"/>
      <c r="V40" s="236"/>
      <c r="W40" s="236"/>
      <c r="X40" s="236"/>
      <c r="Y40" s="236"/>
      <c r="Z40" s="236" t="s">
        <v>10</v>
      </c>
      <c r="AA40" s="236"/>
      <c r="AB40" s="254"/>
      <c r="AC40" s="237"/>
      <c r="AD40" s="236"/>
      <c r="AE40" s="236"/>
      <c r="AF40" s="236"/>
      <c r="AG40" s="236"/>
      <c r="AH40" s="236"/>
      <c r="AI40" s="236"/>
      <c r="AJ40" s="236"/>
      <c r="AK40" s="236"/>
      <c r="AL40" s="236" t="s">
        <v>10</v>
      </c>
      <c r="AM40" s="236"/>
      <c r="AN40" s="254"/>
      <c r="AO40" s="316"/>
      <c r="AP40" s="316"/>
      <c r="AQ40" s="316"/>
      <c r="AR40" s="316"/>
      <c r="AS40" s="316"/>
      <c r="AT40" s="316"/>
      <c r="AU40" s="316"/>
      <c r="AV40" s="125"/>
      <c r="AW40" s="130"/>
      <c r="AY40" s="142"/>
    </row>
    <row r="41" spans="1:51">
      <c r="A41" s="23">
        <v>133484</v>
      </c>
      <c r="B41" s="15" t="s">
        <v>93</v>
      </c>
      <c r="C41" s="82" t="s">
        <v>88</v>
      </c>
      <c r="D41" s="19" t="s">
        <v>89</v>
      </c>
      <c r="E41" s="237"/>
      <c r="F41" s="236"/>
      <c r="G41" s="236"/>
      <c r="H41" s="236"/>
      <c r="I41" s="236"/>
      <c r="J41" s="236"/>
      <c r="K41" s="236"/>
      <c r="L41" s="236"/>
      <c r="M41" s="236"/>
      <c r="N41" s="236" t="s">
        <v>10</v>
      </c>
      <c r="O41" s="236"/>
      <c r="P41" s="254"/>
      <c r="Q41" s="237"/>
      <c r="R41" s="236"/>
      <c r="S41" s="236"/>
      <c r="T41" s="236"/>
      <c r="U41" s="236"/>
      <c r="V41" s="236"/>
      <c r="W41" s="236"/>
      <c r="X41" s="236"/>
      <c r="Y41" s="236"/>
      <c r="Z41" s="236" t="s">
        <v>10</v>
      </c>
      <c r="AA41" s="236"/>
      <c r="AB41" s="254"/>
      <c r="AC41" s="237"/>
      <c r="AD41" s="236"/>
      <c r="AE41" s="236"/>
      <c r="AF41" s="236"/>
      <c r="AG41" s="236"/>
      <c r="AH41" s="236"/>
      <c r="AI41" s="236"/>
      <c r="AJ41" s="236"/>
      <c r="AK41" s="236"/>
      <c r="AL41" s="236" t="s">
        <v>10</v>
      </c>
      <c r="AM41" s="236"/>
      <c r="AN41" s="254"/>
      <c r="AO41" s="316"/>
      <c r="AP41" s="316"/>
      <c r="AQ41" s="316"/>
      <c r="AR41" s="316"/>
      <c r="AS41" s="316"/>
      <c r="AT41" s="316"/>
      <c r="AU41" s="316"/>
      <c r="AV41" s="125"/>
      <c r="AW41" s="130"/>
      <c r="AY41" s="142"/>
    </row>
    <row r="42" spans="1:51">
      <c r="A42" s="23">
        <v>133538</v>
      </c>
      <c r="B42" s="15" t="s">
        <v>94</v>
      </c>
      <c r="C42" s="82" t="s">
        <v>88</v>
      </c>
      <c r="D42" s="19" t="s">
        <v>89</v>
      </c>
      <c r="E42" s="237"/>
      <c r="F42" s="236"/>
      <c r="G42" s="236"/>
      <c r="H42" s="236"/>
      <c r="I42" s="236"/>
      <c r="J42" s="236"/>
      <c r="K42" s="236"/>
      <c r="L42" s="236"/>
      <c r="M42" s="236"/>
      <c r="N42" s="236" t="s">
        <v>10</v>
      </c>
      <c r="O42" s="236"/>
      <c r="P42" s="254"/>
      <c r="Q42" s="237"/>
      <c r="R42" s="236"/>
      <c r="S42" s="236"/>
      <c r="T42" s="236"/>
      <c r="U42" s="236"/>
      <c r="V42" s="236"/>
      <c r="W42" s="236"/>
      <c r="X42" s="236"/>
      <c r="Y42" s="236"/>
      <c r="Z42" s="236" t="s">
        <v>10</v>
      </c>
      <c r="AA42" s="236"/>
      <c r="AB42" s="254"/>
      <c r="AC42" s="237"/>
      <c r="AD42" s="236"/>
      <c r="AE42" s="236"/>
      <c r="AF42" s="236"/>
      <c r="AG42" s="236"/>
      <c r="AH42" s="236"/>
      <c r="AI42" s="236"/>
      <c r="AJ42" s="236"/>
      <c r="AK42" s="236"/>
      <c r="AL42" s="236" t="s">
        <v>10</v>
      </c>
      <c r="AM42" s="236"/>
      <c r="AN42" s="254"/>
      <c r="AO42" s="316"/>
      <c r="AP42" s="316"/>
      <c r="AQ42" s="316"/>
      <c r="AR42" s="316"/>
      <c r="AS42" s="316"/>
      <c r="AT42" s="316"/>
      <c r="AU42" s="316"/>
      <c r="AV42" s="125"/>
      <c r="AW42" s="130"/>
      <c r="AY42" s="142"/>
    </row>
    <row r="43" spans="1:51">
      <c r="A43" s="23">
        <v>133553</v>
      </c>
      <c r="B43" s="15" t="s">
        <v>95</v>
      </c>
      <c r="C43" s="82" t="s">
        <v>88</v>
      </c>
      <c r="D43" s="19" t="s">
        <v>89</v>
      </c>
      <c r="E43" s="237"/>
      <c r="F43" s="236"/>
      <c r="G43" s="236"/>
      <c r="H43" s="236"/>
      <c r="I43" s="236"/>
      <c r="J43" s="236"/>
      <c r="K43" s="236"/>
      <c r="L43" s="236"/>
      <c r="M43" s="236"/>
      <c r="N43" s="236" t="s">
        <v>10</v>
      </c>
      <c r="O43" s="236"/>
      <c r="P43" s="254"/>
      <c r="Q43" s="237"/>
      <c r="R43" s="236"/>
      <c r="S43" s="236"/>
      <c r="T43" s="236"/>
      <c r="U43" s="236"/>
      <c r="V43" s="236"/>
      <c r="W43" s="236"/>
      <c r="X43" s="236"/>
      <c r="Y43" s="236"/>
      <c r="Z43" s="236" t="s">
        <v>10</v>
      </c>
      <c r="AA43" s="236"/>
      <c r="AB43" s="254"/>
      <c r="AC43" s="237"/>
      <c r="AD43" s="236"/>
      <c r="AE43" s="236"/>
      <c r="AF43" s="236"/>
      <c r="AG43" s="236"/>
      <c r="AH43" s="236"/>
      <c r="AI43" s="236"/>
      <c r="AJ43" s="236"/>
      <c r="AK43" s="236"/>
      <c r="AL43" s="236" t="s">
        <v>10</v>
      </c>
      <c r="AM43" s="236"/>
      <c r="AN43" s="254"/>
      <c r="AO43" s="316"/>
      <c r="AP43" s="316"/>
      <c r="AQ43" s="316"/>
      <c r="AR43" s="316"/>
      <c r="AS43" s="316"/>
      <c r="AT43" s="316"/>
      <c r="AU43" s="316"/>
      <c r="AV43" s="125"/>
      <c r="AW43" s="130"/>
      <c r="AY43" s="142"/>
    </row>
    <row r="44" spans="1:51">
      <c r="A44" s="23">
        <v>133554</v>
      </c>
      <c r="B44" s="15" t="s">
        <v>96</v>
      </c>
      <c r="C44" s="82" t="s">
        <v>88</v>
      </c>
      <c r="D44" s="19" t="s">
        <v>89</v>
      </c>
      <c r="E44" s="237"/>
      <c r="F44" s="236"/>
      <c r="G44" s="236"/>
      <c r="H44" s="236"/>
      <c r="I44" s="236"/>
      <c r="J44" s="236"/>
      <c r="K44" s="236"/>
      <c r="L44" s="236"/>
      <c r="M44" s="236"/>
      <c r="N44" s="236" t="s">
        <v>10</v>
      </c>
      <c r="O44" s="236"/>
      <c r="P44" s="254"/>
      <c r="Q44" s="237"/>
      <c r="R44" s="236"/>
      <c r="S44" s="236"/>
      <c r="T44" s="236"/>
      <c r="U44" s="236"/>
      <c r="V44" s="236"/>
      <c r="W44" s="236"/>
      <c r="X44" s="236"/>
      <c r="Y44" s="236"/>
      <c r="Z44" s="236" t="s">
        <v>10</v>
      </c>
      <c r="AA44" s="236"/>
      <c r="AB44" s="254"/>
      <c r="AC44" s="237"/>
      <c r="AD44" s="236"/>
      <c r="AE44" s="236"/>
      <c r="AF44" s="236"/>
      <c r="AG44" s="236"/>
      <c r="AH44" s="236"/>
      <c r="AI44" s="236"/>
      <c r="AJ44" s="236"/>
      <c r="AK44" s="236"/>
      <c r="AL44" s="236" t="s">
        <v>10</v>
      </c>
      <c r="AM44" s="236"/>
      <c r="AN44" s="254"/>
      <c r="AO44" s="316"/>
      <c r="AP44" s="316"/>
      <c r="AQ44" s="316"/>
      <c r="AR44" s="316"/>
      <c r="AS44" s="316"/>
      <c r="AT44" s="316"/>
      <c r="AU44" s="316"/>
      <c r="AV44" s="125"/>
      <c r="AW44" s="130"/>
      <c r="AY44" s="142"/>
    </row>
    <row r="45" spans="1:51">
      <c r="A45" s="23">
        <v>133555</v>
      </c>
      <c r="B45" s="15" t="s">
        <v>97</v>
      </c>
      <c r="C45" s="82" t="s">
        <v>88</v>
      </c>
      <c r="D45" s="19" t="s">
        <v>89</v>
      </c>
      <c r="E45" s="237"/>
      <c r="F45" s="236"/>
      <c r="G45" s="236"/>
      <c r="H45" s="236"/>
      <c r="I45" s="236"/>
      <c r="J45" s="236"/>
      <c r="K45" s="236"/>
      <c r="L45" s="236"/>
      <c r="M45" s="236"/>
      <c r="N45" s="236" t="s">
        <v>10</v>
      </c>
      <c r="O45" s="236"/>
      <c r="P45" s="254"/>
      <c r="Q45" s="237"/>
      <c r="R45" s="236"/>
      <c r="S45" s="236"/>
      <c r="T45" s="236"/>
      <c r="U45" s="236"/>
      <c r="V45" s="236"/>
      <c r="W45" s="236"/>
      <c r="X45" s="236"/>
      <c r="Y45" s="236"/>
      <c r="Z45" s="236" t="s">
        <v>10</v>
      </c>
      <c r="AA45" s="236"/>
      <c r="AB45" s="254"/>
      <c r="AC45" s="237"/>
      <c r="AD45" s="236"/>
      <c r="AE45" s="236"/>
      <c r="AF45" s="236"/>
      <c r="AG45" s="236"/>
      <c r="AH45" s="236"/>
      <c r="AI45" s="236"/>
      <c r="AJ45" s="236"/>
      <c r="AK45" s="236"/>
      <c r="AL45" s="236" t="s">
        <v>10</v>
      </c>
      <c r="AM45" s="236"/>
      <c r="AN45" s="254"/>
      <c r="AO45" s="316"/>
      <c r="AP45" s="316"/>
      <c r="AQ45" s="316"/>
      <c r="AR45" s="316"/>
      <c r="AS45" s="316"/>
      <c r="AT45" s="316"/>
      <c r="AU45" s="316"/>
      <c r="AV45" s="125"/>
      <c r="AW45" s="130"/>
      <c r="AY45" s="142"/>
    </row>
    <row r="46" spans="1:51">
      <c r="A46" s="23">
        <v>133556</v>
      </c>
      <c r="B46" s="15" t="s">
        <v>98</v>
      </c>
      <c r="C46" s="82" t="s">
        <v>88</v>
      </c>
      <c r="D46" s="19" t="s">
        <v>89</v>
      </c>
      <c r="E46" s="237"/>
      <c r="F46" s="236"/>
      <c r="G46" s="236"/>
      <c r="H46" s="236"/>
      <c r="I46" s="236"/>
      <c r="J46" s="236"/>
      <c r="K46" s="236"/>
      <c r="L46" s="236"/>
      <c r="M46" s="236"/>
      <c r="N46" s="236" t="s">
        <v>10</v>
      </c>
      <c r="O46" s="236"/>
      <c r="P46" s="254"/>
      <c r="Q46" s="237"/>
      <c r="R46" s="236"/>
      <c r="S46" s="236"/>
      <c r="T46" s="236"/>
      <c r="U46" s="236"/>
      <c r="V46" s="236"/>
      <c r="W46" s="236"/>
      <c r="X46" s="236"/>
      <c r="Y46" s="236"/>
      <c r="Z46" s="236" t="s">
        <v>10</v>
      </c>
      <c r="AA46" s="236"/>
      <c r="AB46" s="254"/>
      <c r="AC46" s="237"/>
      <c r="AD46" s="236"/>
      <c r="AE46" s="236"/>
      <c r="AF46" s="236"/>
      <c r="AG46" s="236"/>
      <c r="AH46" s="236"/>
      <c r="AI46" s="236"/>
      <c r="AJ46" s="236"/>
      <c r="AK46" s="236"/>
      <c r="AL46" s="236" t="s">
        <v>10</v>
      </c>
      <c r="AM46" s="236"/>
      <c r="AN46" s="254"/>
      <c r="AO46" s="316"/>
      <c r="AP46" s="316"/>
      <c r="AQ46" s="316"/>
      <c r="AR46" s="316"/>
      <c r="AS46" s="316"/>
      <c r="AT46" s="316"/>
      <c r="AU46" s="316"/>
      <c r="AV46" s="125"/>
      <c r="AW46" s="130"/>
      <c r="AY46" s="142"/>
    </row>
    <row r="47" spans="1:51" customHeight="1" ht="18.75">
      <c r="A47" s="25">
        <v>133745</v>
      </c>
      <c r="B47" s="18" t="s">
        <v>99</v>
      </c>
      <c r="C47" s="83" t="s">
        <v>88</v>
      </c>
      <c r="D47" s="22" t="s">
        <v>89</v>
      </c>
      <c r="E47" s="242"/>
      <c r="F47" s="243"/>
      <c r="G47" s="243"/>
      <c r="H47" s="243"/>
      <c r="I47" s="243"/>
      <c r="J47" s="243"/>
      <c r="K47" s="243"/>
      <c r="L47" s="243"/>
      <c r="M47" s="243"/>
      <c r="N47" s="243" t="s">
        <v>10</v>
      </c>
      <c r="O47" s="243"/>
      <c r="P47" s="259"/>
      <c r="Q47" s="242"/>
      <c r="R47" s="243"/>
      <c r="S47" s="243"/>
      <c r="T47" s="243"/>
      <c r="U47" s="243"/>
      <c r="V47" s="243"/>
      <c r="W47" s="243"/>
      <c r="X47" s="243"/>
      <c r="Y47" s="243"/>
      <c r="Z47" s="243" t="s">
        <v>10</v>
      </c>
      <c r="AA47" s="243"/>
      <c r="AB47" s="259"/>
      <c r="AC47" s="242"/>
      <c r="AD47" s="243"/>
      <c r="AE47" s="243"/>
      <c r="AF47" s="243"/>
      <c r="AG47" s="243"/>
      <c r="AH47" s="243"/>
      <c r="AI47" s="243"/>
      <c r="AJ47" s="243"/>
      <c r="AK47" s="243"/>
      <c r="AL47" s="243" t="s">
        <v>10</v>
      </c>
      <c r="AM47" s="243"/>
      <c r="AN47" s="259"/>
      <c r="AO47" s="319"/>
      <c r="AP47" s="319"/>
      <c r="AQ47" s="319"/>
      <c r="AR47" s="319"/>
      <c r="AS47" s="319"/>
      <c r="AT47" s="319"/>
      <c r="AU47" s="319"/>
      <c r="AV47" s="126"/>
      <c r="AW47" s="132"/>
      <c r="AY47" s="108"/>
    </row>
    <row r="48" spans="1:51" customHeight="1" ht="18.75">
      <c r="A48" s="25">
        <v>200733</v>
      </c>
      <c r="B48" s="18" t="s">
        <v>100</v>
      </c>
      <c r="C48" s="83" t="s">
        <v>88</v>
      </c>
      <c r="D48" s="22" t="s">
        <v>89</v>
      </c>
      <c r="E48" s="242"/>
      <c r="F48" s="243"/>
      <c r="G48" s="243"/>
      <c r="H48" s="243"/>
      <c r="I48" s="243"/>
      <c r="J48" s="243"/>
      <c r="K48" s="243"/>
      <c r="L48" s="243"/>
      <c r="M48" s="243"/>
      <c r="N48" s="243" t="s">
        <v>10</v>
      </c>
      <c r="O48" s="243"/>
      <c r="P48" s="259"/>
      <c r="Q48" s="242"/>
      <c r="R48" s="243"/>
      <c r="S48" s="243"/>
      <c r="T48" s="243"/>
      <c r="U48" s="243"/>
      <c r="V48" s="243"/>
      <c r="W48" s="243"/>
      <c r="X48" s="243"/>
      <c r="Y48" s="243"/>
      <c r="Z48" s="243" t="s">
        <v>10</v>
      </c>
      <c r="AA48" s="243"/>
      <c r="AB48" s="259"/>
      <c r="AC48" s="242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59"/>
      <c r="AO48" s="319"/>
      <c r="AP48" s="319"/>
      <c r="AQ48" s="319"/>
      <c r="AR48" s="319"/>
      <c r="AS48" s="319"/>
      <c r="AT48" s="319"/>
      <c r="AU48" s="319"/>
      <c r="AV48" s="126"/>
      <c r="AW48" s="132"/>
      <c r="AY48" s="108"/>
    </row>
    <row r="49" spans="1:51">
      <c r="A49" s="26">
        <v>133360</v>
      </c>
      <c r="B49" s="14" t="s">
        <v>101</v>
      </c>
      <c r="C49" s="81" t="s">
        <v>102</v>
      </c>
      <c r="D49" s="28" t="s">
        <v>103</v>
      </c>
      <c r="E49" s="234" t="s">
        <v>10</v>
      </c>
      <c r="F49" s="235"/>
      <c r="G49" s="235" t="s">
        <v>10</v>
      </c>
      <c r="H49" s="235" t="s">
        <v>10</v>
      </c>
      <c r="I49" s="235" t="s">
        <v>10</v>
      </c>
      <c r="J49" s="235" t="s">
        <v>10</v>
      </c>
      <c r="K49" s="235" t="s">
        <v>10</v>
      </c>
      <c r="L49" s="235" t="s">
        <v>10</v>
      </c>
      <c r="M49" s="235"/>
      <c r="N49" s="235" t="s">
        <v>10</v>
      </c>
      <c r="O49" s="235"/>
      <c r="P49" s="250"/>
      <c r="Q49" s="234"/>
      <c r="R49" s="235"/>
      <c r="S49" s="235"/>
      <c r="T49" s="235"/>
      <c r="U49" s="235"/>
      <c r="V49" s="235"/>
      <c r="W49" s="235"/>
      <c r="X49" s="235"/>
      <c r="Y49" s="235"/>
      <c r="Z49" s="235" t="s">
        <v>10</v>
      </c>
      <c r="AA49" s="235"/>
      <c r="AB49" s="250"/>
      <c r="AC49" s="234"/>
      <c r="AD49" s="235"/>
      <c r="AE49" s="235"/>
      <c r="AF49" s="235"/>
      <c r="AG49" s="235"/>
      <c r="AH49" s="235"/>
      <c r="AI49" s="235"/>
      <c r="AJ49" s="235"/>
      <c r="AK49" s="235"/>
      <c r="AL49" s="235" t="s">
        <v>10</v>
      </c>
      <c r="AM49" s="235"/>
      <c r="AN49" s="250"/>
      <c r="AO49" s="320"/>
      <c r="AP49" s="320"/>
      <c r="AQ49" s="320"/>
      <c r="AR49" s="320"/>
      <c r="AS49" s="320"/>
      <c r="AT49" s="320"/>
      <c r="AU49" s="320"/>
      <c r="AV49" s="323"/>
      <c r="AW49" s="137"/>
      <c r="AY49" s="141" t="s">
        <v>56</v>
      </c>
    </row>
    <row r="50" spans="1:51">
      <c r="A50" s="23">
        <v>133512</v>
      </c>
      <c r="B50" s="15" t="s">
        <v>104</v>
      </c>
      <c r="C50" s="82" t="s">
        <v>102</v>
      </c>
      <c r="D50" s="19" t="s">
        <v>103</v>
      </c>
      <c r="E50" s="237"/>
      <c r="F50" s="236"/>
      <c r="G50" s="236"/>
      <c r="H50" s="236"/>
      <c r="I50" s="236"/>
      <c r="J50" s="236"/>
      <c r="K50" s="236"/>
      <c r="L50" s="236"/>
      <c r="M50" s="236"/>
      <c r="N50" s="236" t="s">
        <v>10</v>
      </c>
      <c r="O50" s="236"/>
      <c r="P50" s="254"/>
      <c r="Q50" s="237"/>
      <c r="R50" s="236"/>
      <c r="S50" s="236"/>
      <c r="T50" s="236"/>
      <c r="U50" s="236"/>
      <c r="V50" s="236"/>
      <c r="W50" s="236"/>
      <c r="X50" s="236"/>
      <c r="Y50" s="236"/>
      <c r="Z50" s="236" t="s">
        <v>10</v>
      </c>
      <c r="AA50" s="236"/>
      <c r="AB50" s="254"/>
      <c r="AC50" s="237"/>
      <c r="AD50" s="236"/>
      <c r="AE50" s="236"/>
      <c r="AF50" s="236"/>
      <c r="AG50" s="236"/>
      <c r="AH50" s="236"/>
      <c r="AI50" s="236"/>
      <c r="AJ50" s="236"/>
      <c r="AK50" s="236"/>
      <c r="AL50" s="236" t="s">
        <v>10</v>
      </c>
      <c r="AM50" s="236"/>
      <c r="AN50" s="254"/>
      <c r="AO50" s="316"/>
      <c r="AP50" s="316"/>
      <c r="AQ50" s="316"/>
      <c r="AR50" s="316"/>
      <c r="AS50" s="316"/>
      <c r="AT50" s="316"/>
      <c r="AU50" s="316"/>
      <c r="AV50" s="125"/>
      <c r="AW50" s="130"/>
      <c r="AY50" s="142"/>
    </row>
    <row r="51" spans="1:51">
      <c r="A51" s="309">
        <v>200983</v>
      </c>
      <c r="B51" s="310" t="s">
        <v>105</v>
      </c>
      <c r="C51" s="82" t="s">
        <v>102</v>
      </c>
      <c r="D51" s="19" t="s">
        <v>103</v>
      </c>
      <c r="E51" s="311"/>
      <c r="F51" s="312"/>
      <c r="G51" s="312"/>
      <c r="H51" s="312"/>
      <c r="I51" s="312"/>
      <c r="J51" s="312"/>
      <c r="K51" s="312"/>
      <c r="L51" s="312"/>
      <c r="M51" s="312"/>
      <c r="N51" s="312" t="s">
        <v>10</v>
      </c>
      <c r="O51" s="312"/>
      <c r="P51" s="313"/>
      <c r="Q51" s="311"/>
      <c r="R51" s="312"/>
      <c r="S51" s="312"/>
      <c r="T51" s="312"/>
      <c r="U51" s="312"/>
      <c r="V51" s="312"/>
      <c r="W51" s="312"/>
      <c r="X51" s="312"/>
      <c r="Y51" s="312"/>
      <c r="Z51" s="312" t="s">
        <v>10</v>
      </c>
      <c r="AA51" s="312"/>
      <c r="AB51" s="313"/>
      <c r="AC51" s="311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3"/>
      <c r="AO51" s="318"/>
      <c r="AP51" s="318"/>
      <c r="AQ51" s="318"/>
      <c r="AR51" s="318"/>
      <c r="AS51" s="318"/>
      <c r="AT51" s="318"/>
      <c r="AU51" s="318"/>
      <c r="AV51" s="325"/>
      <c r="AW51" s="314"/>
      <c r="AY51" s="143"/>
    </row>
    <row r="52" spans="1:51" customHeight="1" ht="18.75">
      <c r="A52" s="25">
        <v>133513</v>
      </c>
      <c r="B52" s="18" t="s">
        <v>106</v>
      </c>
      <c r="C52" s="83" t="s">
        <v>102</v>
      </c>
      <c r="D52" s="22" t="s">
        <v>103</v>
      </c>
      <c r="E52" s="242"/>
      <c r="F52" s="243"/>
      <c r="G52" s="243"/>
      <c r="H52" s="243" t="s">
        <v>10</v>
      </c>
      <c r="I52" s="243"/>
      <c r="J52" s="243"/>
      <c r="K52" s="243"/>
      <c r="L52" s="243"/>
      <c r="M52" s="243"/>
      <c r="N52" s="243" t="s">
        <v>10</v>
      </c>
      <c r="O52" s="243"/>
      <c r="P52" s="259"/>
      <c r="Q52" s="242"/>
      <c r="R52" s="243"/>
      <c r="S52" s="243" t="s">
        <v>10</v>
      </c>
      <c r="T52" s="243"/>
      <c r="U52" s="243"/>
      <c r="V52" s="243"/>
      <c r="W52" s="243"/>
      <c r="X52" s="243"/>
      <c r="Y52" s="243"/>
      <c r="Z52" s="243" t="s">
        <v>10</v>
      </c>
      <c r="AA52" s="243"/>
      <c r="AB52" s="259"/>
      <c r="AC52" s="242"/>
      <c r="AD52" s="243"/>
      <c r="AE52" s="243"/>
      <c r="AF52" s="243"/>
      <c r="AG52" s="243"/>
      <c r="AH52" s="243"/>
      <c r="AI52" s="243"/>
      <c r="AJ52" s="243"/>
      <c r="AK52" s="243"/>
      <c r="AL52" s="243" t="s">
        <v>10</v>
      </c>
      <c r="AM52" s="243"/>
      <c r="AN52" s="259"/>
      <c r="AO52" s="319"/>
      <c r="AP52" s="319"/>
      <c r="AQ52" s="319"/>
      <c r="AR52" s="319"/>
      <c r="AS52" s="319"/>
      <c r="AT52" s="319"/>
      <c r="AU52" s="319"/>
      <c r="AV52" s="126"/>
      <c r="AW52" s="132"/>
      <c r="AY52" s="108"/>
    </row>
    <row r="53" spans="1:51">
      <c r="A53" s="26">
        <v>133350</v>
      </c>
      <c r="B53" s="14" t="s">
        <v>107</v>
      </c>
      <c r="C53" s="81" t="s">
        <v>108</v>
      </c>
      <c r="D53" s="28" t="s">
        <v>109</v>
      </c>
      <c r="E53" s="234" t="s">
        <v>10</v>
      </c>
      <c r="F53" s="235" t="s">
        <v>10</v>
      </c>
      <c r="G53" s="235" t="s">
        <v>10</v>
      </c>
      <c r="H53" s="235" t="s">
        <v>10</v>
      </c>
      <c r="I53" s="235" t="s">
        <v>10</v>
      </c>
      <c r="J53" s="235" t="s">
        <v>10</v>
      </c>
      <c r="K53" s="235" t="s">
        <v>10</v>
      </c>
      <c r="L53" s="235" t="s">
        <v>10</v>
      </c>
      <c r="M53" s="235" t="s">
        <v>10</v>
      </c>
      <c r="N53" s="235" t="s">
        <v>10</v>
      </c>
      <c r="O53" s="235"/>
      <c r="P53" s="250"/>
      <c r="Q53" s="234"/>
      <c r="R53" s="235"/>
      <c r="S53" s="235"/>
      <c r="T53" s="235"/>
      <c r="U53" s="235"/>
      <c r="V53" s="235"/>
      <c r="W53" s="235"/>
      <c r="X53" s="235"/>
      <c r="Y53" s="235"/>
      <c r="Z53" s="235" t="s">
        <v>10</v>
      </c>
      <c r="AA53" s="235"/>
      <c r="AB53" s="250"/>
      <c r="AC53" s="234"/>
      <c r="AD53" s="235"/>
      <c r="AE53" s="235"/>
      <c r="AF53" s="235"/>
      <c r="AG53" s="235"/>
      <c r="AH53" s="235"/>
      <c r="AI53" s="235"/>
      <c r="AJ53" s="235"/>
      <c r="AK53" s="235"/>
      <c r="AL53" s="235" t="s">
        <v>10</v>
      </c>
      <c r="AM53" s="235"/>
      <c r="AN53" s="250"/>
      <c r="AO53" s="320"/>
      <c r="AP53" s="320"/>
      <c r="AQ53" s="320"/>
      <c r="AR53" s="320"/>
      <c r="AS53" s="320"/>
      <c r="AT53" s="320"/>
      <c r="AU53" s="320"/>
      <c r="AV53" s="323"/>
      <c r="AW53" s="137"/>
      <c r="AY53" s="141" t="s">
        <v>56</v>
      </c>
    </row>
    <row r="54" spans="1:51">
      <c r="A54" s="23">
        <v>133472</v>
      </c>
      <c r="B54" s="15" t="s">
        <v>110</v>
      </c>
      <c r="C54" s="82" t="s">
        <v>108</v>
      </c>
      <c r="D54" s="19" t="s">
        <v>109</v>
      </c>
      <c r="E54" s="237"/>
      <c r="F54" s="236"/>
      <c r="G54" s="236" t="s">
        <v>10</v>
      </c>
      <c r="H54" s="236"/>
      <c r="I54" s="236" t="s">
        <v>10</v>
      </c>
      <c r="J54" s="236" t="s">
        <v>10</v>
      </c>
      <c r="K54" s="236" t="s">
        <v>10</v>
      </c>
      <c r="L54" s="236" t="s">
        <v>10</v>
      </c>
      <c r="M54" s="236" t="s">
        <v>10</v>
      </c>
      <c r="N54" s="236" t="s">
        <v>10</v>
      </c>
      <c r="O54" s="236"/>
      <c r="P54" s="254"/>
      <c r="Q54" s="237"/>
      <c r="R54" s="236"/>
      <c r="S54" s="236"/>
      <c r="T54" s="236"/>
      <c r="U54" s="236"/>
      <c r="V54" s="236"/>
      <c r="W54" s="236"/>
      <c r="X54" s="236"/>
      <c r="Y54" s="236"/>
      <c r="Z54" s="236" t="s">
        <v>10</v>
      </c>
      <c r="AA54" s="236"/>
      <c r="AB54" s="254"/>
      <c r="AC54" s="237"/>
      <c r="AD54" s="236"/>
      <c r="AE54" s="236"/>
      <c r="AF54" s="236"/>
      <c r="AG54" s="236"/>
      <c r="AH54" s="236"/>
      <c r="AI54" s="236"/>
      <c r="AJ54" s="236"/>
      <c r="AK54" s="236"/>
      <c r="AL54" s="236" t="s">
        <v>10</v>
      </c>
      <c r="AM54" s="236"/>
      <c r="AN54" s="254"/>
      <c r="AO54" s="316"/>
      <c r="AP54" s="316"/>
      <c r="AQ54" s="316"/>
      <c r="AR54" s="316"/>
      <c r="AS54" s="316"/>
      <c r="AT54" s="316"/>
      <c r="AU54" s="316"/>
      <c r="AV54" s="125"/>
      <c r="AW54" s="130"/>
      <c r="AY54" s="142"/>
    </row>
    <row r="55" spans="1:51">
      <c r="A55" s="23">
        <v>133473</v>
      </c>
      <c r="B55" s="15" t="s">
        <v>111</v>
      </c>
      <c r="C55" s="82" t="s">
        <v>108</v>
      </c>
      <c r="D55" s="19" t="s">
        <v>109</v>
      </c>
      <c r="E55" s="237" t="s">
        <v>10</v>
      </c>
      <c r="F55" s="236" t="s">
        <v>10</v>
      </c>
      <c r="G55" s="236" t="s">
        <v>10</v>
      </c>
      <c r="H55" s="236" t="s">
        <v>10</v>
      </c>
      <c r="I55" s="236"/>
      <c r="J55" s="236"/>
      <c r="K55" s="236"/>
      <c r="L55" s="236"/>
      <c r="M55" s="236"/>
      <c r="N55" s="236" t="s">
        <v>10</v>
      </c>
      <c r="O55" s="236"/>
      <c r="P55" s="254"/>
      <c r="Q55" s="237"/>
      <c r="R55" s="236"/>
      <c r="S55" s="236"/>
      <c r="T55" s="236"/>
      <c r="U55" s="236"/>
      <c r="V55" s="236"/>
      <c r="W55" s="236"/>
      <c r="X55" s="236"/>
      <c r="Y55" s="236"/>
      <c r="Z55" s="236" t="s">
        <v>10</v>
      </c>
      <c r="AA55" s="236"/>
      <c r="AB55" s="254"/>
      <c r="AC55" s="237"/>
      <c r="AD55" s="236"/>
      <c r="AE55" s="236"/>
      <c r="AF55" s="236"/>
      <c r="AG55" s="236"/>
      <c r="AH55" s="236"/>
      <c r="AI55" s="236"/>
      <c r="AJ55" s="236"/>
      <c r="AK55" s="236"/>
      <c r="AL55" s="236" t="s">
        <v>10</v>
      </c>
      <c r="AM55" s="236"/>
      <c r="AN55" s="254"/>
      <c r="AO55" s="316"/>
      <c r="AP55" s="316"/>
      <c r="AQ55" s="316"/>
      <c r="AR55" s="316"/>
      <c r="AS55" s="316"/>
      <c r="AT55" s="316"/>
      <c r="AU55" s="316"/>
      <c r="AV55" s="125"/>
      <c r="AW55" s="130"/>
      <c r="AY55" s="142"/>
    </row>
    <row r="56" spans="1:51">
      <c r="A56" s="23">
        <v>133474</v>
      </c>
      <c r="B56" s="15" t="s">
        <v>112</v>
      </c>
      <c r="C56" s="82" t="s">
        <v>108</v>
      </c>
      <c r="D56" s="19" t="s">
        <v>109</v>
      </c>
      <c r="E56" s="237" t="s">
        <v>10</v>
      </c>
      <c r="F56" s="236" t="s">
        <v>10</v>
      </c>
      <c r="G56" s="236" t="s">
        <v>10</v>
      </c>
      <c r="H56" s="236" t="s">
        <v>10</v>
      </c>
      <c r="I56" s="236"/>
      <c r="J56" s="236"/>
      <c r="K56" s="236"/>
      <c r="L56" s="236"/>
      <c r="M56" s="236"/>
      <c r="N56" s="236" t="s">
        <v>10</v>
      </c>
      <c r="O56" s="236"/>
      <c r="P56" s="254"/>
      <c r="Q56" s="237"/>
      <c r="R56" s="236"/>
      <c r="S56" s="236"/>
      <c r="T56" s="236"/>
      <c r="U56" s="236"/>
      <c r="V56" s="236"/>
      <c r="W56" s="236"/>
      <c r="X56" s="236"/>
      <c r="Y56" s="236"/>
      <c r="Z56" s="236" t="s">
        <v>10</v>
      </c>
      <c r="AA56" s="236"/>
      <c r="AB56" s="254"/>
      <c r="AC56" s="237"/>
      <c r="AD56" s="236"/>
      <c r="AE56" s="236"/>
      <c r="AF56" s="236"/>
      <c r="AG56" s="236"/>
      <c r="AH56" s="236"/>
      <c r="AI56" s="236"/>
      <c r="AJ56" s="236"/>
      <c r="AK56" s="236"/>
      <c r="AL56" s="236" t="s">
        <v>10</v>
      </c>
      <c r="AM56" s="236"/>
      <c r="AN56" s="254"/>
      <c r="AO56" s="316"/>
      <c r="AP56" s="316"/>
      <c r="AQ56" s="316"/>
      <c r="AR56" s="316"/>
      <c r="AS56" s="316"/>
      <c r="AT56" s="316"/>
      <c r="AU56" s="316"/>
      <c r="AV56" s="125"/>
      <c r="AW56" s="130"/>
      <c r="AY56" s="142"/>
    </row>
    <row r="57" spans="1:51">
      <c r="A57" s="23">
        <v>133496</v>
      </c>
      <c r="B57" s="15" t="s">
        <v>113</v>
      </c>
      <c r="C57" s="82" t="s">
        <v>108</v>
      </c>
      <c r="D57" s="19" t="s">
        <v>109</v>
      </c>
      <c r="E57" s="237" t="s">
        <v>10</v>
      </c>
      <c r="F57" s="236" t="s">
        <v>10</v>
      </c>
      <c r="G57" s="236" t="s">
        <v>10</v>
      </c>
      <c r="H57" s="236" t="s">
        <v>10</v>
      </c>
      <c r="I57" s="236"/>
      <c r="J57" s="236"/>
      <c r="K57" s="236"/>
      <c r="L57" s="236"/>
      <c r="M57" s="236"/>
      <c r="N57" s="236" t="s">
        <v>10</v>
      </c>
      <c r="O57" s="236"/>
      <c r="P57" s="254"/>
      <c r="Q57" s="237"/>
      <c r="R57" s="236"/>
      <c r="S57" s="236"/>
      <c r="T57" s="236"/>
      <c r="U57" s="236"/>
      <c r="V57" s="236"/>
      <c r="W57" s="236"/>
      <c r="X57" s="236"/>
      <c r="Y57" s="236"/>
      <c r="Z57" s="236" t="s">
        <v>10</v>
      </c>
      <c r="AA57" s="236"/>
      <c r="AB57" s="254"/>
      <c r="AC57" s="237"/>
      <c r="AD57" s="236"/>
      <c r="AE57" s="236"/>
      <c r="AF57" s="236"/>
      <c r="AG57" s="236"/>
      <c r="AH57" s="236"/>
      <c r="AI57" s="236"/>
      <c r="AJ57" s="236"/>
      <c r="AK57" s="236"/>
      <c r="AL57" s="236" t="s">
        <v>10</v>
      </c>
      <c r="AM57" s="236"/>
      <c r="AN57" s="254"/>
      <c r="AO57" s="316"/>
      <c r="AP57" s="316"/>
      <c r="AQ57" s="316"/>
      <c r="AR57" s="316"/>
      <c r="AS57" s="316"/>
      <c r="AT57" s="316"/>
      <c r="AU57" s="316"/>
      <c r="AV57" s="125"/>
      <c r="AW57" s="130"/>
      <c r="AY57" s="142"/>
    </row>
    <row r="58" spans="1:51">
      <c r="A58" s="23">
        <v>133546</v>
      </c>
      <c r="B58" s="15" t="s">
        <v>114</v>
      </c>
      <c r="C58" s="82" t="s">
        <v>108</v>
      </c>
      <c r="D58" s="19" t="s">
        <v>109</v>
      </c>
      <c r="E58" s="237" t="s">
        <v>10</v>
      </c>
      <c r="F58" s="236" t="s">
        <v>10</v>
      </c>
      <c r="G58" s="236" t="s">
        <v>10</v>
      </c>
      <c r="H58" s="236" t="s">
        <v>10</v>
      </c>
      <c r="I58" s="236"/>
      <c r="J58" s="236"/>
      <c r="K58" s="236"/>
      <c r="L58" s="236"/>
      <c r="M58" s="236"/>
      <c r="N58" s="236" t="s">
        <v>10</v>
      </c>
      <c r="O58" s="236"/>
      <c r="P58" s="254"/>
      <c r="Q58" s="237"/>
      <c r="R58" s="236"/>
      <c r="S58" s="236"/>
      <c r="T58" s="236"/>
      <c r="U58" s="236"/>
      <c r="V58" s="236"/>
      <c r="W58" s="236"/>
      <c r="X58" s="236"/>
      <c r="Y58" s="236"/>
      <c r="Z58" s="236" t="s">
        <v>10</v>
      </c>
      <c r="AA58" s="236"/>
      <c r="AB58" s="254"/>
      <c r="AC58" s="237"/>
      <c r="AD58" s="236"/>
      <c r="AE58" s="236"/>
      <c r="AF58" s="236"/>
      <c r="AG58" s="236"/>
      <c r="AH58" s="236"/>
      <c r="AI58" s="236"/>
      <c r="AJ58" s="236"/>
      <c r="AK58" s="236"/>
      <c r="AL58" s="236" t="s">
        <v>10</v>
      </c>
      <c r="AM58" s="236"/>
      <c r="AN58" s="254"/>
      <c r="AO58" s="316"/>
      <c r="AP58" s="316"/>
      <c r="AQ58" s="316"/>
      <c r="AR58" s="316"/>
      <c r="AS58" s="316"/>
      <c r="AT58" s="316"/>
      <c r="AU58" s="316"/>
      <c r="AV58" s="125"/>
      <c r="AW58" s="130"/>
      <c r="AY58" s="142"/>
    </row>
    <row r="59" spans="1:51" customHeight="1" ht="18.75">
      <c r="A59" s="25">
        <v>133559</v>
      </c>
      <c r="B59" s="18" t="s">
        <v>115</v>
      </c>
      <c r="C59" s="83" t="s">
        <v>108</v>
      </c>
      <c r="D59" s="22" t="s">
        <v>109</v>
      </c>
      <c r="E59" s="242" t="s">
        <v>10</v>
      </c>
      <c r="F59" s="243"/>
      <c r="G59" s="243" t="s">
        <v>10</v>
      </c>
      <c r="H59" s="243" t="s">
        <v>10</v>
      </c>
      <c r="I59" s="243" t="s">
        <v>10</v>
      </c>
      <c r="J59" s="243" t="s">
        <v>10</v>
      </c>
      <c r="K59" s="243" t="s">
        <v>10</v>
      </c>
      <c r="L59" s="243" t="s">
        <v>10</v>
      </c>
      <c r="M59" s="243" t="s">
        <v>10</v>
      </c>
      <c r="N59" s="243" t="s">
        <v>10</v>
      </c>
      <c r="O59" s="243"/>
      <c r="P59" s="259"/>
      <c r="Q59" s="242"/>
      <c r="R59" s="243"/>
      <c r="S59" s="243"/>
      <c r="T59" s="243"/>
      <c r="U59" s="243"/>
      <c r="V59" s="243"/>
      <c r="W59" s="243"/>
      <c r="X59" s="243"/>
      <c r="Y59" s="243"/>
      <c r="Z59" s="243" t="s">
        <v>10</v>
      </c>
      <c r="AA59" s="243"/>
      <c r="AB59" s="259"/>
      <c r="AC59" s="242"/>
      <c r="AD59" s="243"/>
      <c r="AE59" s="243"/>
      <c r="AF59" s="243"/>
      <c r="AG59" s="243"/>
      <c r="AH59" s="243"/>
      <c r="AI59" s="243"/>
      <c r="AJ59" s="243"/>
      <c r="AK59" s="243"/>
      <c r="AL59" s="243" t="s">
        <v>10</v>
      </c>
      <c r="AM59" s="243"/>
      <c r="AN59" s="259"/>
      <c r="AO59" s="319"/>
      <c r="AP59" s="319"/>
      <c r="AQ59" s="319"/>
      <c r="AR59" s="319"/>
      <c r="AS59" s="319"/>
      <c r="AT59" s="319"/>
      <c r="AU59" s="319"/>
      <c r="AV59" s="126"/>
      <c r="AW59" s="132"/>
      <c r="AY59" s="108"/>
    </row>
    <row r="60" spans="1:51" customHeight="1" ht="18.75">
      <c r="A60" s="25">
        <v>200734</v>
      </c>
      <c r="B60" s="18" t="s">
        <v>116</v>
      </c>
      <c r="C60" s="83" t="s">
        <v>108</v>
      </c>
      <c r="D60" s="22" t="s">
        <v>109</v>
      </c>
      <c r="E60" s="242"/>
      <c r="F60" s="243"/>
      <c r="G60" s="243"/>
      <c r="H60" s="243"/>
      <c r="I60" s="243"/>
      <c r="J60" s="243"/>
      <c r="K60" s="243"/>
      <c r="L60" s="243"/>
      <c r="M60" s="243"/>
      <c r="N60" s="243" t="s">
        <v>10</v>
      </c>
      <c r="O60" s="243"/>
      <c r="P60" s="259"/>
      <c r="Q60" s="242"/>
      <c r="R60" s="243"/>
      <c r="S60" s="243"/>
      <c r="T60" s="243"/>
      <c r="U60" s="243"/>
      <c r="V60" s="243"/>
      <c r="W60" s="243"/>
      <c r="X60" s="243"/>
      <c r="Y60" s="243"/>
      <c r="Z60" s="243" t="s">
        <v>10</v>
      </c>
      <c r="AA60" s="243"/>
      <c r="AB60" s="259"/>
      <c r="AC60" s="242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59"/>
      <c r="AO60" s="319"/>
      <c r="AP60" s="319"/>
      <c r="AQ60" s="319"/>
      <c r="AR60" s="319"/>
      <c r="AS60" s="319"/>
      <c r="AT60" s="319"/>
      <c r="AU60" s="319"/>
      <c r="AV60" s="126"/>
      <c r="AW60" s="132"/>
      <c r="AY60" s="108"/>
    </row>
    <row r="61" spans="1:51">
      <c r="A61" s="26">
        <v>133355</v>
      </c>
      <c r="B61" s="14" t="s">
        <v>117</v>
      </c>
      <c r="C61" s="81" t="s">
        <v>118</v>
      </c>
      <c r="D61" s="28" t="s">
        <v>119</v>
      </c>
      <c r="E61" s="234"/>
      <c r="F61" s="235"/>
      <c r="G61" s="235"/>
      <c r="H61" s="235"/>
      <c r="I61" s="235"/>
      <c r="J61" s="235"/>
      <c r="K61" s="235"/>
      <c r="L61" s="235"/>
      <c r="M61" s="235" t="s">
        <v>10</v>
      </c>
      <c r="N61" s="235" t="s">
        <v>10</v>
      </c>
      <c r="O61" s="235"/>
      <c r="P61" s="250"/>
      <c r="Q61" s="234"/>
      <c r="R61" s="235"/>
      <c r="S61" s="235"/>
      <c r="T61" s="235"/>
      <c r="U61" s="235"/>
      <c r="V61" s="235"/>
      <c r="W61" s="235"/>
      <c r="X61" s="235"/>
      <c r="Y61" s="260" t="s">
        <v>10</v>
      </c>
      <c r="Z61" s="235" t="s">
        <v>10</v>
      </c>
      <c r="AA61" s="235"/>
      <c r="AB61" s="250"/>
      <c r="AC61" s="234"/>
      <c r="AD61" s="235"/>
      <c r="AE61" s="235"/>
      <c r="AF61" s="235"/>
      <c r="AG61" s="235"/>
      <c r="AH61" s="235"/>
      <c r="AI61" s="235"/>
      <c r="AJ61" s="235"/>
      <c r="AK61" s="235"/>
      <c r="AL61" s="235" t="s">
        <v>10</v>
      </c>
      <c r="AM61" s="235"/>
      <c r="AN61" s="250"/>
      <c r="AO61" s="320"/>
      <c r="AP61" s="320"/>
      <c r="AQ61" s="320"/>
      <c r="AR61" s="320"/>
      <c r="AS61" s="320"/>
      <c r="AT61" s="320"/>
      <c r="AU61" s="320"/>
      <c r="AV61" s="323"/>
      <c r="AW61" s="137"/>
      <c r="AY61" s="141" t="s">
        <v>56</v>
      </c>
    </row>
    <row r="62" spans="1:51">
      <c r="A62" s="23">
        <v>133475</v>
      </c>
      <c r="B62" s="15" t="s">
        <v>120</v>
      </c>
      <c r="C62" s="82" t="s">
        <v>118</v>
      </c>
      <c r="D62" s="19" t="s">
        <v>119</v>
      </c>
      <c r="E62" s="237"/>
      <c r="F62" s="236"/>
      <c r="G62" s="236"/>
      <c r="H62" s="236"/>
      <c r="I62" s="236"/>
      <c r="J62" s="236"/>
      <c r="K62" s="236"/>
      <c r="L62" s="236"/>
      <c r="M62" s="236"/>
      <c r="N62" s="236" t="s">
        <v>10</v>
      </c>
      <c r="O62" s="236"/>
      <c r="P62" s="254"/>
      <c r="Q62" s="237"/>
      <c r="R62" s="236"/>
      <c r="S62" s="236"/>
      <c r="T62" s="236"/>
      <c r="U62" s="236"/>
      <c r="V62" s="236"/>
      <c r="W62" s="236"/>
      <c r="X62" s="236"/>
      <c r="Y62" s="236"/>
      <c r="Z62" s="236" t="s">
        <v>10</v>
      </c>
      <c r="AA62" s="236"/>
      <c r="AB62" s="254"/>
      <c r="AC62" s="237"/>
      <c r="AD62" s="236"/>
      <c r="AE62" s="236"/>
      <c r="AF62" s="236"/>
      <c r="AG62" s="236"/>
      <c r="AH62" s="236"/>
      <c r="AI62" s="236"/>
      <c r="AJ62" s="236"/>
      <c r="AK62" s="236"/>
      <c r="AL62" s="236" t="s">
        <v>10</v>
      </c>
      <c r="AM62" s="236"/>
      <c r="AN62" s="254"/>
      <c r="AO62" s="316"/>
      <c r="AP62" s="316"/>
      <c r="AQ62" s="316"/>
      <c r="AR62" s="316"/>
      <c r="AS62" s="316"/>
      <c r="AT62" s="316"/>
      <c r="AU62" s="316"/>
      <c r="AV62" s="125"/>
      <c r="AW62" s="130"/>
      <c r="AY62" s="142"/>
    </row>
    <row r="63" spans="1:51">
      <c r="A63" s="23">
        <v>133476</v>
      </c>
      <c r="B63" s="15" t="s">
        <v>121</v>
      </c>
      <c r="C63" s="82" t="s">
        <v>118</v>
      </c>
      <c r="D63" s="19" t="s">
        <v>119</v>
      </c>
      <c r="E63" s="237"/>
      <c r="F63" s="236"/>
      <c r="G63" s="236"/>
      <c r="H63" s="236"/>
      <c r="I63" s="236"/>
      <c r="J63" s="236"/>
      <c r="K63" s="236"/>
      <c r="L63" s="236"/>
      <c r="M63" s="236"/>
      <c r="N63" s="236" t="s">
        <v>10</v>
      </c>
      <c r="O63" s="236"/>
      <c r="P63" s="254"/>
      <c r="Q63" s="237"/>
      <c r="R63" s="236"/>
      <c r="S63" s="236"/>
      <c r="T63" s="236"/>
      <c r="U63" s="236"/>
      <c r="V63" s="236"/>
      <c r="W63" s="236"/>
      <c r="X63" s="236"/>
      <c r="Y63" s="236"/>
      <c r="Z63" s="236" t="s">
        <v>10</v>
      </c>
      <c r="AA63" s="236"/>
      <c r="AB63" s="254"/>
      <c r="AC63" s="237"/>
      <c r="AD63" s="236"/>
      <c r="AE63" s="236"/>
      <c r="AF63" s="236"/>
      <c r="AG63" s="236"/>
      <c r="AH63" s="236"/>
      <c r="AI63" s="236"/>
      <c r="AJ63" s="236"/>
      <c r="AK63" s="236"/>
      <c r="AL63" s="236" t="s">
        <v>10</v>
      </c>
      <c r="AM63" s="236"/>
      <c r="AN63" s="254"/>
      <c r="AO63" s="316"/>
      <c r="AP63" s="316"/>
      <c r="AQ63" s="316"/>
      <c r="AR63" s="316"/>
      <c r="AS63" s="316"/>
      <c r="AT63" s="316"/>
      <c r="AU63" s="316"/>
      <c r="AV63" s="125" t="s">
        <v>10</v>
      </c>
      <c r="AW63" s="130"/>
      <c r="AY63" s="142"/>
    </row>
    <row r="64" spans="1:51">
      <c r="A64" s="23">
        <v>133477</v>
      </c>
      <c r="B64" s="15" t="s">
        <v>122</v>
      </c>
      <c r="C64" s="82" t="s">
        <v>118</v>
      </c>
      <c r="D64" s="19" t="s">
        <v>119</v>
      </c>
      <c r="E64" s="237"/>
      <c r="F64" s="236"/>
      <c r="G64" s="236"/>
      <c r="H64" s="236"/>
      <c r="I64" s="236"/>
      <c r="J64" s="236"/>
      <c r="K64" s="236"/>
      <c r="L64" s="236"/>
      <c r="M64" s="236"/>
      <c r="N64" s="236" t="s">
        <v>10</v>
      </c>
      <c r="O64" s="236"/>
      <c r="P64" s="254"/>
      <c r="Q64" s="237"/>
      <c r="R64" s="236"/>
      <c r="S64" s="236"/>
      <c r="T64" s="236"/>
      <c r="U64" s="236"/>
      <c r="V64" s="236"/>
      <c r="W64" s="236"/>
      <c r="X64" s="236"/>
      <c r="Y64" s="236"/>
      <c r="Z64" s="236" t="s">
        <v>10</v>
      </c>
      <c r="AA64" s="236"/>
      <c r="AB64" s="254"/>
      <c r="AC64" s="237"/>
      <c r="AD64" s="236"/>
      <c r="AE64" s="236"/>
      <c r="AF64" s="236"/>
      <c r="AG64" s="236"/>
      <c r="AH64" s="236"/>
      <c r="AI64" s="236"/>
      <c r="AJ64" s="236"/>
      <c r="AK64" s="236"/>
      <c r="AL64" s="236" t="s">
        <v>10</v>
      </c>
      <c r="AM64" s="236"/>
      <c r="AN64" s="254"/>
      <c r="AO64" s="316"/>
      <c r="AP64" s="316"/>
      <c r="AQ64" s="316"/>
      <c r="AR64" s="316"/>
      <c r="AS64" s="316"/>
      <c r="AT64" s="316"/>
      <c r="AU64" s="316"/>
      <c r="AV64" s="125" t="s">
        <v>10</v>
      </c>
      <c r="AW64" s="130"/>
      <c r="AY64" s="142"/>
    </row>
    <row r="65" spans="1:51" customHeight="1" ht="18.75">
      <c r="A65" s="25">
        <v>133478</v>
      </c>
      <c r="B65" s="18" t="s">
        <v>123</v>
      </c>
      <c r="C65" s="83" t="s">
        <v>118</v>
      </c>
      <c r="D65" s="22" t="s">
        <v>119</v>
      </c>
      <c r="E65" s="242"/>
      <c r="F65" s="243"/>
      <c r="G65" s="243"/>
      <c r="H65" s="243"/>
      <c r="I65" s="243"/>
      <c r="J65" s="243"/>
      <c r="K65" s="243"/>
      <c r="L65" s="243"/>
      <c r="M65" s="243"/>
      <c r="N65" s="243" t="s">
        <v>10</v>
      </c>
      <c r="O65" s="243"/>
      <c r="P65" s="259"/>
      <c r="Q65" s="242"/>
      <c r="R65" s="243"/>
      <c r="S65" s="243"/>
      <c r="T65" s="243"/>
      <c r="U65" s="243"/>
      <c r="V65" s="243"/>
      <c r="W65" s="243"/>
      <c r="X65" s="243"/>
      <c r="Y65" s="243"/>
      <c r="Z65" s="243" t="s">
        <v>10</v>
      </c>
      <c r="AA65" s="243"/>
      <c r="AB65" s="259"/>
      <c r="AC65" s="242"/>
      <c r="AD65" s="243"/>
      <c r="AE65" s="243"/>
      <c r="AF65" s="243"/>
      <c r="AG65" s="243"/>
      <c r="AH65" s="243"/>
      <c r="AI65" s="243"/>
      <c r="AJ65" s="243"/>
      <c r="AK65" s="243"/>
      <c r="AL65" s="243" t="s">
        <v>10</v>
      </c>
      <c r="AM65" s="243"/>
      <c r="AN65" s="259"/>
      <c r="AO65" s="319"/>
      <c r="AP65" s="319"/>
      <c r="AQ65" s="319"/>
      <c r="AR65" s="319"/>
      <c r="AS65" s="319"/>
      <c r="AT65" s="319"/>
      <c r="AU65" s="319"/>
      <c r="AV65" s="126" t="s">
        <v>10</v>
      </c>
      <c r="AW65" s="132"/>
      <c r="AY65" s="108"/>
    </row>
    <row r="66" spans="1:51" customHeight="1" ht="18.75">
      <c r="A66" s="25">
        <v>200735</v>
      </c>
      <c r="B66" s="18" t="s">
        <v>124</v>
      </c>
      <c r="C66" s="83" t="s">
        <v>118</v>
      </c>
      <c r="D66" s="22" t="s">
        <v>119</v>
      </c>
      <c r="E66" s="242"/>
      <c r="F66" s="243"/>
      <c r="G66" s="243"/>
      <c r="H66" s="243"/>
      <c r="I66" s="243"/>
      <c r="J66" s="243"/>
      <c r="K66" s="243"/>
      <c r="L66" s="243"/>
      <c r="M66" s="243"/>
      <c r="N66" s="243" t="s">
        <v>10</v>
      </c>
      <c r="O66" s="243"/>
      <c r="P66" s="259"/>
      <c r="Q66" s="242"/>
      <c r="R66" s="243"/>
      <c r="S66" s="243"/>
      <c r="T66" s="243"/>
      <c r="U66" s="243"/>
      <c r="V66" s="243"/>
      <c r="W66" s="243"/>
      <c r="X66" s="243"/>
      <c r="Y66" s="243"/>
      <c r="Z66" s="243" t="s">
        <v>10</v>
      </c>
      <c r="AA66" s="243"/>
      <c r="AB66" s="259"/>
      <c r="AC66" s="242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59"/>
      <c r="AO66" s="319"/>
      <c r="AP66" s="319"/>
      <c r="AQ66" s="319"/>
      <c r="AR66" s="319"/>
      <c r="AS66" s="319"/>
      <c r="AT66" s="319"/>
      <c r="AU66" s="319"/>
      <c r="AV66" s="126"/>
      <c r="AW66" s="132"/>
      <c r="AY66" s="108"/>
    </row>
    <row r="67" spans="1:51">
      <c r="A67" s="26">
        <v>133170</v>
      </c>
      <c r="B67" s="14" t="s">
        <v>125</v>
      </c>
      <c r="C67" s="81" t="s">
        <v>126</v>
      </c>
      <c r="D67" s="28" t="s">
        <v>127</v>
      </c>
      <c r="E67" s="234"/>
      <c r="F67" s="235"/>
      <c r="G67" s="235"/>
      <c r="H67" s="235"/>
      <c r="I67" s="235"/>
      <c r="J67" s="235"/>
      <c r="K67" s="235"/>
      <c r="L67" s="235" t="s">
        <v>10</v>
      </c>
      <c r="M67" s="235" t="s">
        <v>10</v>
      </c>
      <c r="N67" s="235" t="s">
        <v>10</v>
      </c>
      <c r="O67" s="235"/>
      <c r="P67" s="250"/>
      <c r="Q67" s="234"/>
      <c r="R67" s="235"/>
      <c r="S67" s="235"/>
      <c r="T67" s="235"/>
      <c r="U67" s="235"/>
      <c r="V67" s="235"/>
      <c r="W67" s="235"/>
      <c r="X67" s="235"/>
      <c r="Y67" s="235"/>
      <c r="Z67" s="235" t="s">
        <v>10</v>
      </c>
      <c r="AA67" s="235"/>
      <c r="AB67" s="250"/>
      <c r="AC67" s="234"/>
      <c r="AD67" s="235"/>
      <c r="AE67" s="235"/>
      <c r="AF67" s="235"/>
      <c r="AG67" s="235"/>
      <c r="AH67" s="235"/>
      <c r="AI67" s="235"/>
      <c r="AJ67" s="235"/>
      <c r="AK67" s="235"/>
      <c r="AL67" s="235" t="s">
        <v>10</v>
      </c>
      <c r="AM67" s="235"/>
      <c r="AN67" s="250"/>
      <c r="AO67" s="320"/>
      <c r="AP67" s="320"/>
      <c r="AQ67" s="320"/>
      <c r="AR67" s="320"/>
      <c r="AS67" s="320"/>
      <c r="AT67" s="320"/>
      <c r="AU67" s="320"/>
      <c r="AV67" s="323"/>
      <c r="AW67" s="137"/>
      <c r="AY67" s="141" t="s">
        <v>54</v>
      </c>
    </row>
    <row r="68" spans="1:51">
      <c r="A68" s="23">
        <v>133498</v>
      </c>
      <c r="B68" s="15" t="s">
        <v>128</v>
      </c>
      <c r="C68" s="82" t="s">
        <v>126</v>
      </c>
      <c r="D68" s="19" t="s">
        <v>127</v>
      </c>
      <c r="E68" s="237"/>
      <c r="F68" s="236"/>
      <c r="G68" s="236"/>
      <c r="H68" s="236"/>
      <c r="I68" s="236"/>
      <c r="J68" s="236"/>
      <c r="K68" s="236"/>
      <c r="L68" s="236"/>
      <c r="M68" s="236"/>
      <c r="N68" s="236" t="s">
        <v>10</v>
      </c>
      <c r="O68" s="236"/>
      <c r="P68" s="254"/>
      <c r="Q68" s="237"/>
      <c r="R68" s="236"/>
      <c r="S68" s="236"/>
      <c r="T68" s="236"/>
      <c r="U68" s="236"/>
      <c r="V68" s="236"/>
      <c r="W68" s="236"/>
      <c r="X68" s="236"/>
      <c r="Y68" s="236"/>
      <c r="Z68" s="236" t="s">
        <v>10</v>
      </c>
      <c r="AA68" s="236"/>
      <c r="AB68" s="254"/>
      <c r="AC68" s="237"/>
      <c r="AD68" s="236"/>
      <c r="AE68" s="236"/>
      <c r="AF68" s="236"/>
      <c r="AG68" s="236"/>
      <c r="AH68" s="236"/>
      <c r="AI68" s="236"/>
      <c r="AJ68" s="236"/>
      <c r="AK68" s="236"/>
      <c r="AL68" s="236" t="s">
        <v>10</v>
      </c>
      <c r="AM68" s="236"/>
      <c r="AN68" s="254"/>
      <c r="AO68" s="316"/>
      <c r="AP68" s="316"/>
      <c r="AQ68" s="316"/>
      <c r="AR68" s="316"/>
      <c r="AS68" s="316"/>
      <c r="AT68" s="316"/>
      <c r="AU68" s="316"/>
      <c r="AV68" s="125"/>
      <c r="AW68" s="130"/>
      <c r="AY68" s="142"/>
    </row>
    <row r="69" spans="1:51">
      <c r="A69" s="23">
        <v>133499</v>
      </c>
      <c r="B69" s="15" t="s">
        <v>129</v>
      </c>
      <c r="C69" s="82" t="s">
        <v>126</v>
      </c>
      <c r="D69" s="19" t="s">
        <v>127</v>
      </c>
      <c r="E69" s="237"/>
      <c r="F69" s="236"/>
      <c r="G69" s="236"/>
      <c r="H69" s="236"/>
      <c r="I69" s="236"/>
      <c r="J69" s="236"/>
      <c r="K69" s="236"/>
      <c r="L69" s="236"/>
      <c r="M69" s="236"/>
      <c r="N69" s="236" t="s">
        <v>10</v>
      </c>
      <c r="O69" s="236"/>
      <c r="P69" s="254"/>
      <c r="Q69" s="237"/>
      <c r="R69" s="236"/>
      <c r="S69" s="236"/>
      <c r="T69" s="236"/>
      <c r="U69" s="236"/>
      <c r="V69" s="236"/>
      <c r="W69" s="236"/>
      <c r="X69" s="236"/>
      <c r="Y69" s="236"/>
      <c r="Z69" s="236" t="s">
        <v>10</v>
      </c>
      <c r="AA69" s="236"/>
      <c r="AB69" s="254"/>
      <c r="AC69" s="237"/>
      <c r="AD69" s="236"/>
      <c r="AE69" s="236"/>
      <c r="AF69" s="236"/>
      <c r="AG69" s="236"/>
      <c r="AH69" s="236"/>
      <c r="AI69" s="236"/>
      <c r="AJ69" s="236"/>
      <c r="AK69" s="236"/>
      <c r="AL69" s="236" t="s">
        <v>10</v>
      </c>
      <c r="AM69" s="236"/>
      <c r="AN69" s="254"/>
      <c r="AO69" s="316"/>
      <c r="AP69" s="316"/>
      <c r="AQ69" s="316"/>
      <c r="AR69" s="316"/>
      <c r="AS69" s="316"/>
      <c r="AT69" s="316"/>
      <c r="AU69" s="316"/>
      <c r="AV69" s="125"/>
      <c r="AW69" s="130"/>
      <c r="AY69" s="142"/>
    </row>
    <row r="70" spans="1:51">
      <c r="A70" s="23">
        <v>133500</v>
      </c>
      <c r="B70" s="15" t="s">
        <v>130</v>
      </c>
      <c r="C70" s="82" t="s">
        <v>126</v>
      </c>
      <c r="D70" s="19" t="s">
        <v>127</v>
      </c>
      <c r="E70" s="237"/>
      <c r="F70" s="236"/>
      <c r="G70" s="236"/>
      <c r="H70" s="236"/>
      <c r="I70" s="236"/>
      <c r="J70" s="236"/>
      <c r="K70" s="236"/>
      <c r="L70" s="236"/>
      <c r="M70" s="236"/>
      <c r="N70" s="236" t="s">
        <v>10</v>
      </c>
      <c r="O70" s="236"/>
      <c r="P70" s="254"/>
      <c r="Q70" s="237"/>
      <c r="R70" s="236"/>
      <c r="S70" s="236"/>
      <c r="T70" s="236"/>
      <c r="U70" s="236"/>
      <c r="V70" s="236"/>
      <c r="W70" s="236"/>
      <c r="X70" s="236"/>
      <c r="Y70" s="236"/>
      <c r="Z70" s="236" t="s">
        <v>10</v>
      </c>
      <c r="AA70" s="236"/>
      <c r="AB70" s="254"/>
      <c r="AC70" s="237"/>
      <c r="AD70" s="236"/>
      <c r="AE70" s="236"/>
      <c r="AF70" s="236"/>
      <c r="AG70" s="236"/>
      <c r="AH70" s="236"/>
      <c r="AI70" s="236"/>
      <c r="AJ70" s="236"/>
      <c r="AK70" s="236"/>
      <c r="AL70" s="236" t="s">
        <v>10</v>
      </c>
      <c r="AM70" s="236"/>
      <c r="AN70" s="254"/>
      <c r="AO70" s="316"/>
      <c r="AP70" s="316"/>
      <c r="AQ70" s="316"/>
      <c r="AR70" s="316"/>
      <c r="AS70" s="316"/>
      <c r="AT70" s="316"/>
      <c r="AU70" s="316"/>
      <c r="AV70" s="125"/>
      <c r="AW70" s="130"/>
      <c r="AY70" s="142"/>
    </row>
    <row r="71" spans="1:51">
      <c r="A71" s="23">
        <v>133501</v>
      </c>
      <c r="B71" s="15" t="s">
        <v>131</v>
      </c>
      <c r="C71" s="82" t="s">
        <v>126</v>
      </c>
      <c r="D71" s="19" t="s">
        <v>127</v>
      </c>
      <c r="E71" s="237"/>
      <c r="F71" s="236"/>
      <c r="G71" s="236"/>
      <c r="H71" s="236"/>
      <c r="I71" s="236"/>
      <c r="J71" s="236"/>
      <c r="K71" s="236"/>
      <c r="L71" s="236"/>
      <c r="M71" s="236"/>
      <c r="N71" s="236" t="s">
        <v>10</v>
      </c>
      <c r="O71" s="236"/>
      <c r="P71" s="254"/>
      <c r="Q71" s="237"/>
      <c r="R71" s="236"/>
      <c r="S71" s="236"/>
      <c r="T71" s="236"/>
      <c r="U71" s="236"/>
      <c r="V71" s="236"/>
      <c r="W71" s="236"/>
      <c r="X71" s="236"/>
      <c r="Y71" s="236"/>
      <c r="Z71" s="236" t="s">
        <v>10</v>
      </c>
      <c r="AA71" s="236"/>
      <c r="AB71" s="254"/>
      <c r="AC71" s="237"/>
      <c r="AD71" s="236"/>
      <c r="AE71" s="236"/>
      <c r="AF71" s="236"/>
      <c r="AG71" s="236"/>
      <c r="AH71" s="236"/>
      <c r="AI71" s="236"/>
      <c r="AJ71" s="236"/>
      <c r="AK71" s="236"/>
      <c r="AL71" s="236" t="s">
        <v>10</v>
      </c>
      <c r="AM71" s="236"/>
      <c r="AN71" s="254"/>
      <c r="AO71" s="316"/>
      <c r="AP71" s="316"/>
      <c r="AQ71" s="316"/>
      <c r="AR71" s="316"/>
      <c r="AS71" s="316"/>
      <c r="AT71" s="316"/>
      <c r="AU71" s="316"/>
      <c r="AV71" s="125"/>
      <c r="AW71" s="130"/>
      <c r="AY71" s="142"/>
    </row>
    <row r="72" spans="1:51">
      <c r="A72" s="23">
        <v>133502</v>
      </c>
      <c r="B72" s="15" t="s">
        <v>132</v>
      </c>
      <c r="C72" s="82" t="s">
        <v>126</v>
      </c>
      <c r="D72" s="19" t="s">
        <v>127</v>
      </c>
      <c r="E72" s="237"/>
      <c r="F72" s="236"/>
      <c r="G72" s="236"/>
      <c r="H72" s="236"/>
      <c r="I72" s="236"/>
      <c r="J72" s="236"/>
      <c r="K72" s="236"/>
      <c r="L72" s="236"/>
      <c r="M72" s="236"/>
      <c r="N72" s="236" t="s">
        <v>10</v>
      </c>
      <c r="O72" s="236"/>
      <c r="P72" s="254"/>
      <c r="Q72" s="237"/>
      <c r="R72" s="236"/>
      <c r="S72" s="236"/>
      <c r="T72" s="236"/>
      <c r="U72" s="236"/>
      <c r="V72" s="236"/>
      <c r="W72" s="236"/>
      <c r="X72" s="236"/>
      <c r="Y72" s="236"/>
      <c r="Z72" s="236" t="s">
        <v>10</v>
      </c>
      <c r="AA72" s="236"/>
      <c r="AB72" s="254"/>
      <c r="AC72" s="237"/>
      <c r="AD72" s="236"/>
      <c r="AE72" s="236"/>
      <c r="AF72" s="236"/>
      <c r="AG72" s="236"/>
      <c r="AH72" s="236"/>
      <c r="AI72" s="236"/>
      <c r="AJ72" s="236"/>
      <c r="AK72" s="236"/>
      <c r="AL72" s="236" t="s">
        <v>10</v>
      </c>
      <c r="AM72" s="236"/>
      <c r="AN72" s="254"/>
      <c r="AO72" s="316"/>
      <c r="AP72" s="316"/>
      <c r="AQ72" s="316"/>
      <c r="AR72" s="316"/>
      <c r="AS72" s="316"/>
      <c r="AT72" s="316"/>
      <c r="AU72" s="316"/>
      <c r="AV72" s="125"/>
      <c r="AW72" s="130"/>
      <c r="AY72" s="142"/>
    </row>
    <row r="73" spans="1:51">
      <c r="A73" s="23">
        <v>133534</v>
      </c>
      <c r="B73" s="15" t="s">
        <v>133</v>
      </c>
      <c r="C73" s="82" t="s">
        <v>126</v>
      </c>
      <c r="D73" s="19" t="s">
        <v>127</v>
      </c>
      <c r="E73" s="237"/>
      <c r="F73" s="236"/>
      <c r="G73" s="236"/>
      <c r="H73" s="236"/>
      <c r="I73" s="236"/>
      <c r="J73" s="236"/>
      <c r="K73" s="236"/>
      <c r="L73" s="236"/>
      <c r="M73" s="236"/>
      <c r="N73" s="236" t="s">
        <v>10</v>
      </c>
      <c r="O73" s="236"/>
      <c r="P73" s="254"/>
      <c r="Q73" s="237"/>
      <c r="R73" s="236"/>
      <c r="S73" s="236"/>
      <c r="T73" s="236"/>
      <c r="U73" s="236"/>
      <c r="V73" s="236"/>
      <c r="W73" s="236"/>
      <c r="X73" s="236"/>
      <c r="Y73" s="236"/>
      <c r="Z73" s="236" t="s">
        <v>10</v>
      </c>
      <c r="AA73" s="236"/>
      <c r="AB73" s="254"/>
      <c r="AC73" s="237"/>
      <c r="AD73" s="236"/>
      <c r="AE73" s="236"/>
      <c r="AF73" s="236"/>
      <c r="AG73" s="236"/>
      <c r="AH73" s="236"/>
      <c r="AI73" s="236"/>
      <c r="AJ73" s="236"/>
      <c r="AK73" s="236"/>
      <c r="AL73" s="236" t="s">
        <v>10</v>
      </c>
      <c r="AM73" s="236"/>
      <c r="AN73" s="254"/>
      <c r="AO73" s="316"/>
      <c r="AP73" s="316"/>
      <c r="AQ73" s="316"/>
      <c r="AR73" s="316"/>
      <c r="AS73" s="316"/>
      <c r="AT73" s="316"/>
      <c r="AU73" s="316"/>
      <c r="AV73" s="125"/>
      <c r="AW73" s="130"/>
      <c r="AY73" s="142"/>
    </row>
    <row r="74" spans="1:51">
      <c r="A74" s="23">
        <v>133536</v>
      </c>
      <c r="B74" s="15" t="s">
        <v>134</v>
      </c>
      <c r="C74" s="82" t="s">
        <v>126</v>
      </c>
      <c r="D74" s="19" t="s">
        <v>127</v>
      </c>
      <c r="E74" s="237"/>
      <c r="F74" s="236"/>
      <c r="G74" s="236"/>
      <c r="H74" s="236"/>
      <c r="I74" s="236"/>
      <c r="J74" s="236"/>
      <c r="K74" s="236"/>
      <c r="L74" s="236"/>
      <c r="M74" s="236"/>
      <c r="N74" s="236" t="s">
        <v>10</v>
      </c>
      <c r="O74" s="236"/>
      <c r="P74" s="254"/>
      <c r="Q74" s="237"/>
      <c r="R74" s="236"/>
      <c r="S74" s="236"/>
      <c r="T74" s="236"/>
      <c r="U74" s="236"/>
      <c r="V74" s="236"/>
      <c r="W74" s="236"/>
      <c r="X74" s="236"/>
      <c r="Y74" s="236"/>
      <c r="Z74" s="236" t="s">
        <v>10</v>
      </c>
      <c r="AA74" s="236"/>
      <c r="AB74" s="254"/>
      <c r="AC74" s="237"/>
      <c r="AD74" s="236"/>
      <c r="AE74" s="236"/>
      <c r="AF74" s="236"/>
      <c r="AG74" s="236"/>
      <c r="AH74" s="236"/>
      <c r="AI74" s="236"/>
      <c r="AJ74" s="236"/>
      <c r="AK74" s="236"/>
      <c r="AL74" s="236" t="s">
        <v>10</v>
      </c>
      <c r="AM74" s="236"/>
      <c r="AN74" s="254"/>
      <c r="AO74" s="316"/>
      <c r="AP74" s="316"/>
      <c r="AQ74" s="316"/>
      <c r="AR74" s="316"/>
      <c r="AS74" s="316"/>
      <c r="AT74" s="316"/>
      <c r="AU74" s="316"/>
      <c r="AV74" s="125"/>
      <c r="AW74" s="130"/>
      <c r="AY74" s="142"/>
    </row>
    <row r="75" spans="1:51" customHeight="1" ht="18.75">
      <c r="A75" s="25">
        <v>133560</v>
      </c>
      <c r="B75" s="18" t="s">
        <v>135</v>
      </c>
      <c r="C75" s="83" t="s">
        <v>126</v>
      </c>
      <c r="D75" s="22" t="s">
        <v>127</v>
      </c>
      <c r="E75" s="242"/>
      <c r="F75" s="243"/>
      <c r="G75" s="243"/>
      <c r="H75" s="243"/>
      <c r="I75" s="243"/>
      <c r="J75" s="243"/>
      <c r="K75" s="243"/>
      <c r="L75" s="243"/>
      <c r="M75" s="243"/>
      <c r="N75" s="243" t="s">
        <v>10</v>
      </c>
      <c r="O75" s="243"/>
      <c r="P75" s="259"/>
      <c r="Q75" s="242"/>
      <c r="R75" s="243"/>
      <c r="S75" s="243"/>
      <c r="T75" s="243"/>
      <c r="U75" s="243"/>
      <c r="V75" s="243"/>
      <c r="W75" s="243"/>
      <c r="X75" s="243"/>
      <c r="Y75" s="243"/>
      <c r="Z75" s="243" t="s">
        <v>10</v>
      </c>
      <c r="AA75" s="243"/>
      <c r="AB75" s="259"/>
      <c r="AC75" s="242"/>
      <c r="AD75" s="243"/>
      <c r="AE75" s="243"/>
      <c r="AF75" s="243"/>
      <c r="AG75" s="243"/>
      <c r="AH75" s="243"/>
      <c r="AI75" s="243"/>
      <c r="AJ75" s="243"/>
      <c r="AK75" s="243"/>
      <c r="AL75" s="243" t="s">
        <v>10</v>
      </c>
      <c r="AM75" s="243"/>
      <c r="AN75" s="259"/>
      <c r="AO75" s="319"/>
      <c r="AP75" s="319"/>
      <c r="AQ75" s="319"/>
      <c r="AR75" s="319"/>
      <c r="AS75" s="319"/>
      <c r="AT75" s="319"/>
      <c r="AU75" s="319"/>
      <c r="AV75" s="126"/>
      <c r="AW75" s="132"/>
      <c r="AY75" s="108"/>
    </row>
    <row r="76" spans="1:51">
      <c r="A76" s="26">
        <v>133165</v>
      </c>
      <c r="B76" s="14" t="s">
        <v>136</v>
      </c>
      <c r="C76" s="81" t="s">
        <v>137</v>
      </c>
      <c r="D76" s="28" t="s">
        <v>138</v>
      </c>
      <c r="E76" s="234" t="s">
        <v>10</v>
      </c>
      <c r="F76" s="235" t="s">
        <v>10</v>
      </c>
      <c r="G76" s="235" t="s">
        <v>10</v>
      </c>
      <c r="H76" s="235" t="s">
        <v>10</v>
      </c>
      <c r="I76" s="235" t="s">
        <v>10</v>
      </c>
      <c r="J76" s="235" t="s">
        <v>10</v>
      </c>
      <c r="K76" s="235" t="s">
        <v>10</v>
      </c>
      <c r="L76" s="235" t="s">
        <v>10</v>
      </c>
      <c r="M76" s="235" t="s">
        <v>10</v>
      </c>
      <c r="N76" s="235" t="s">
        <v>10</v>
      </c>
      <c r="O76" s="235"/>
      <c r="P76" s="250"/>
      <c r="Q76" s="234"/>
      <c r="R76" s="235"/>
      <c r="S76" s="235"/>
      <c r="T76" s="235"/>
      <c r="U76" s="235"/>
      <c r="V76" s="235"/>
      <c r="W76" s="235"/>
      <c r="X76" s="235" t="s">
        <v>10</v>
      </c>
      <c r="Y76" s="235"/>
      <c r="Z76" s="235" t="s">
        <v>10</v>
      </c>
      <c r="AA76" s="235"/>
      <c r="AB76" s="250"/>
      <c r="AC76" s="251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3"/>
      <c r="AO76" s="366"/>
      <c r="AP76" s="366"/>
      <c r="AQ76" s="366"/>
      <c r="AR76" s="366"/>
      <c r="AS76" s="366"/>
      <c r="AT76" s="366"/>
      <c r="AU76" s="366"/>
      <c r="AV76" s="323"/>
      <c r="AW76" s="137"/>
      <c r="AY76" s="141" t="s">
        <v>54</v>
      </c>
    </row>
    <row r="77" spans="1:51">
      <c r="A77" s="23">
        <v>133396</v>
      </c>
      <c r="B77" s="15" t="s">
        <v>139</v>
      </c>
      <c r="C77" s="82" t="s">
        <v>137</v>
      </c>
      <c r="D77" s="19" t="s">
        <v>138</v>
      </c>
      <c r="E77" s="237"/>
      <c r="F77" s="236"/>
      <c r="G77" s="236"/>
      <c r="H77" s="236"/>
      <c r="I77" s="236"/>
      <c r="J77" s="236"/>
      <c r="K77" s="236" t="s">
        <v>10</v>
      </c>
      <c r="L77" s="236"/>
      <c r="M77" s="236"/>
      <c r="N77" s="236" t="s">
        <v>10</v>
      </c>
      <c r="O77" s="236"/>
      <c r="P77" s="254"/>
      <c r="Q77" s="237"/>
      <c r="R77" s="236"/>
      <c r="S77" s="236"/>
      <c r="T77" s="236"/>
      <c r="U77" s="236"/>
      <c r="V77" s="236"/>
      <c r="W77" s="236"/>
      <c r="X77" s="236"/>
      <c r="Y77" s="236"/>
      <c r="Z77" s="236" t="s">
        <v>10</v>
      </c>
      <c r="AA77" s="236"/>
      <c r="AB77" s="254"/>
      <c r="AC77" s="237"/>
      <c r="AD77" s="236"/>
      <c r="AE77" s="236"/>
      <c r="AF77" s="236"/>
      <c r="AG77" s="236"/>
      <c r="AH77" s="236"/>
      <c r="AI77" s="236"/>
      <c r="AJ77" s="236"/>
      <c r="AK77" s="236"/>
      <c r="AL77" s="236" t="s">
        <v>10</v>
      </c>
      <c r="AM77" s="236"/>
      <c r="AN77" s="254"/>
      <c r="AO77" s="316"/>
      <c r="AP77" s="316"/>
      <c r="AQ77" s="316"/>
      <c r="AR77" s="316"/>
      <c r="AS77" s="316"/>
      <c r="AT77" s="316"/>
      <c r="AU77" s="316"/>
      <c r="AV77" s="125"/>
      <c r="AW77" s="130"/>
      <c r="AY77" s="142" t="s">
        <v>56</v>
      </c>
    </row>
    <row r="78" spans="1:51">
      <c r="A78" s="23">
        <v>133522</v>
      </c>
      <c r="B78" s="15" t="s">
        <v>140</v>
      </c>
      <c r="C78" s="82" t="s">
        <v>137</v>
      </c>
      <c r="D78" s="19" t="s">
        <v>138</v>
      </c>
      <c r="E78" s="237"/>
      <c r="F78" s="236"/>
      <c r="G78" s="236"/>
      <c r="H78" s="236"/>
      <c r="I78" s="236"/>
      <c r="J78" s="236"/>
      <c r="K78" s="236"/>
      <c r="L78" s="236"/>
      <c r="M78" s="236" t="s">
        <v>10</v>
      </c>
      <c r="N78" s="236" t="s">
        <v>10</v>
      </c>
      <c r="O78" s="236"/>
      <c r="P78" s="254"/>
      <c r="Q78" s="237"/>
      <c r="R78" s="236"/>
      <c r="S78" s="236"/>
      <c r="T78" s="236"/>
      <c r="U78" s="236"/>
      <c r="V78" s="236"/>
      <c r="W78" s="236"/>
      <c r="X78" s="236"/>
      <c r="Y78" s="236"/>
      <c r="Z78" s="236" t="s">
        <v>10</v>
      </c>
      <c r="AA78" s="236"/>
      <c r="AB78" s="254"/>
      <c r="AC78" s="237"/>
      <c r="AD78" s="236"/>
      <c r="AE78" s="236"/>
      <c r="AF78" s="236"/>
      <c r="AG78" s="236"/>
      <c r="AH78" s="236"/>
      <c r="AI78" s="236"/>
      <c r="AJ78" s="236"/>
      <c r="AK78" s="236"/>
      <c r="AL78" s="236" t="s">
        <v>10</v>
      </c>
      <c r="AM78" s="236"/>
      <c r="AN78" s="254"/>
      <c r="AO78" s="316"/>
      <c r="AP78" s="316"/>
      <c r="AQ78" s="316"/>
      <c r="AR78" s="316"/>
      <c r="AS78" s="316"/>
      <c r="AT78" s="316"/>
      <c r="AU78" s="316"/>
      <c r="AV78" s="125"/>
      <c r="AW78" s="130"/>
      <c r="AY78" s="142"/>
    </row>
    <row r="79" spans="1:51">
      <c r="A79" s="23">
        <v>133523</v>
      </c>
      <c r="B79" s="15" t="s">
        <v>141</v>
      </c>
      <c r="C79" s="82" t="s">
        <v>137</v>
      </c>
      <c r="D79" s="19" t="s">
        <v>138</v>
      </c>
      <c r="E79" s="237"/>
      <c r="F79" s="236"/>
      <c r="G79" s="236"/>
      <c r="H79" s="236"/>
      <c r="I79" s="236"/>
      <c r="J79" s="236"/>
      <c r="K79" s="236"/>
      <c r="L79" s="236"/>
      <c r="M79" s="236" t="s">
        <v>10</v>
      </c>
      <c r="N79" s="236" t="s">
        <v>10</v>
      </c>
      <c r="O79" s="236"/>
      <c r="P79" s="254"/>
      <c r="Q79" s="237"/>
      <c r="R79" s="236"/>
      <c r="S79" s="236"/>
      <c r="T79" s="236"/>
      <c r="U79" s="236"/>
      <c r="V79" s="236"/>
      <c r="W79" s="236"/>
      <c r="X79" s="236"/>
      <c r="Y79" s="236"/>
      <c r="Z79" s="236" t="s">
        <v>10</v>
      </c>
      <c r="AA79" s="236"/>
      <c r="AB79" s="254"/>
      <c r="AC79" s="237"/>
      <c r="AD79" s="236"/>
      <c r="AE79" s="236"/>
      <c r="AF79" s="236"/>
      <c r="AG79" s="236"/>
      <c r="AH79" s="236"/>
      <c r="AI79" s="236"/>
      <c r="AJ79" s="236"/>
      <c r="AK79" s="236"/>
      <c r="AL79" s="236" t="s">
        <v>10</v>
      </c>
      <c r="AM79" s="236"/>
      <c r="AN79" s="254"/>
      <c r="AO79" s="316"/>
      <c r="AP79" s="316"/>
      <c r="AQ79" s="316"/>
      <c r="AR79" s="316"/>
      <c r="AS79" s="316"/>
      <c r="AT79" s="316"/>
      <c r="AU79" s="316"/>
      <c r="AV79" s="125"/>
      <c r="AW79" s="130"/>
      <c r="AY79" s="142"/>
    </row>
    <row r="80" spans="1:51">
      <c r="A80" s="23">
        <v>133524</v>
      </c>
      <c r="B80" s="15" t="s">
        <v>142</v>
      </c>
      <c r="C80" s="82" t="s">
        <v>137</v>
      </c>
      <c r="D80" s="19" t="s">
        <v>138</v>
      </c>
      <c r="E80" s="237"/>
      <c r="F80" s="236"/>
      <c r="G80" s="236"/>
      <c r="H80" s="236"/>
      <c r="I80" s="236"/>
      <c r="J80" s="236"/>
      <c r="K80" s="236"/>
      <c r="L80" s="236"/>
      <c r="M80" s="236" t="s">
        <v>10</v>
      </c>
      <c r="N80" s="236" t="s">
        <v>10</v>
      </c>
      <c r="O80" s="236"/>
      <c r="P80" s="254"/>
      <c r="Q80" s="237"/>
      <c r="R80" s="236"/>
      <c r="S80" s="236"/>
      <c r="T80" s="236"/>
      <c r="U80" s="236"/>
      <c r="V80" s="236"/>
      <c r="W80" s="236"/>
      <c r="X80" s="236"/>
      <c r="Y80" s="236"/>
      <c r="Z80" s="236" t="s">
        <v>10</v>
      </c>
      <c r="AA80" s="236"/>
      <c r="AB80" s="254"/>
      <c r="AC80" s="237"/>
      <c r="AD80" s="236"/>
      <c r="AE80" s="236"/>
      <c r="AF80" s="236"/>
      <c r="AG80" s="236"/>
      <c r="AH80" s="236"/>
      <c r="AI80" s="236"/>
      <c r="AJ80" s="236"/>
      <c r="AK80" s="236"/>
      <c r="AL80" s="236" t="s">
        <v>10</v>
      </c>
      <c r="AM80" s="236"/>
      <c r="AN80" s="254"/>
      <c r="AO80" s="316"/>
      <c r="AP80" s="316"/>
      <c r="AQ80" s="316"/>
      <c r="AR80" s="316"/>
      <c r="AS80" s="316"/>
      <c r="AT80" s="316"/>
      <c r="AU80" s="316"/>
      <c r="AV80" s="125"/>
      <c r="AW80" s="130"/>
      <c r="AY80" s="142"/>
    </row>
    <row r="81" spans="1:51">
      <c r="A81" s="23">
        <v>133525</v>
      </c>
      <c r="B81" s="15" t="s">
        <v>143</v>
      </c>
      <c r="C81" s="82" t="s">
        <v>137</v>
      </c>
      <c r="D81" s="19" t="s">
        <v>138</v>
      </c>
      <c r="E81" s="237"/>
      <c r="F81" s="236"/>
      <c r="G81" s="236"/>
      <c r="H81" s="236"/>
      <c r="I81" s="236"/>
      <c r="J81" s="236"/>
      <c r="K81" s="236"/>
      <c r="L81" s="236"/>
      <c r="M81" s="236" t="s">
        <v>10</v>
      </c>
      <c r="N81" s="236" t="s">
        <v>10</v>
      </c>
      <c r="O81" s="236"/>
      <c r="P81" s="254"/>
      <c r="Q81" s="237"/>
      <c r="R81" s="236"/>
      <c r="S81" s="236"/>
      <c r="T81" s="236"/>
      <c r="U81" s="236"/>
      <c r="V81" s="236"/>
      <c r="W81" s="236"/>
      <c r="X81" s="236"/>
      <c r="Y81" s="236"/>
      <c r="Z81" s="236" t="s">
        <v>10</v>
      </c>
      <c r="AA81" s="236"/>
      <c r="AB81" s="254"/>
      <c r="AC81" s="237"/>
      <c r="AD81" s="236"/>
      <c r="AE81" s="236"/>
      <c r="AF81" s="236"/>
      <c r="AG81" s="236"/>
      <c r="AH81" s="236"/>
      <c r="AI81" s="236"/>
      <c r="AJ81" s="236"/>
      <c r="AK81" s="236"/>
      <c r="AL81" s="236" t="s">
        <v>10</v>
      </c>
      <c r="AM81" s="236"/>
      <c r="AN81" s="254"/>
      <c r="AO81" s="316"/>
      <c r="AP81" s="316"/>
      <c r="AQ81" s="316"/>
      <c r="AR81" s="316"/>
      <c r="AS81" s="316"/>
      <c r="AT81" s="316"/>
      <c r="AU81" s="316"/>
      <c r="AV81" s="125"/>
      <c r="AW81" s="130"/>
      <c r="AY81" s="142"/>
    </row>
    <row r="82" spans="1:51">
      <c r="A82" s="23">
        <v>133526</v>
      </c>
      <c r="B82" s="15" t="s">
        <v>144</v>
      </c>
      <c r="C82" s="82" t="s">
        <v>137</v>
      </c>
      <c r="D82" s="19" t="s">
        <v>138</v>
      </c>
      <c r="E82" s="237"/>
      <c r="F82" s="236"/>
      <c r="G82" s="236"/>
      <c r="H82" s="236"/>
      <c r="I82" s="236"/>
      <c r="J82" s="236"/>
      <c r="K82" s="236"/>
      <c r="L82" s="236" t="s">
        <v>10</v>
      </c>
      <c r="M82" s="236" t="s">
        <v>10</v>
      </c>
      <c r="N82" s="236" t="s">
        <v>10</v>
      </c>
      <c r="O82" s="236"/>
      <c r="P82" s="254"/>
      <c r="Q82" s="237"/>
      <c r="R82" s="236"/>
      <c r="S82" s="236"/>
      <c r="T82" s="236"/>
      <c r="U82" s="236"/>
      <c r="V82" s="236"/>
      <c r="W82" s="236"/>
      <c r="X82" s="236"/>
      <c r="Y82" s="236"/>
      <c r="Z82" s="236" t="s">
        <v>10</v>
      </c>
      <c r="AA82" s="236"/>
      <c r="AB82" s="254"/>
      <c r="AC82" s="237"/>
      <c r="AD82" s="236"/>
      <c r="AE82" s="236"/>
      <c r="AF82" s="236"/>
      <c r="AG82" s="236"/>
      <c r="AH82" s="236"/>
      <c r="AI82" s="236"/>
      <c r="AJ82" s="236"/>
      <c r="AK82" s="236"/>
      <c r="AL82" s="236" t="s">
        <v>10</v>
      </c>
      <c r="AM82" s="236"/>
      <c r="AN82" s="254"/>
      <c r="AO82" s="316"/>
      <c r="AP82" s="316"/>
      <c r="AQ82" s="316"/>
      <c r="AR82" s="316"/>
      <c r="AS82" s="316"/>
      <c r="AT82" s="316"/>
      <c r="AU82" s="316"/>
      <c r="AV82" s="125"/>
      <c r="AW82" s="130"/>
      <c r="AY82" s="142"/>
    </row>
    <row r="83" spans="1:51">
      <c r="A83" s="23">
        <v>133527</v>
      </c>
      <c r="B83" s="15" t="s">
        <v>145</v>
      </c>
      <c r="C83" s="82" t="s">
        <v>137</v>
      </c>
      <c r="D83" s="19" t="s">
        <v>138</v>
      </c>
      <c r="E83" s="237"/>
      <c r="F83" s="236"/>
      <c r="G83" s="236"/>
      <c r="H83" s="236"/>
      <c r="I83" s="236"/>
      <c r="J83" s="236"/>
      <c r="K83" s="236"/>
      <c r="L83" s="236"/>
      <c r="M83" s="236" t="s">
        <v>10</v>
      </c>
      <c r="N83" s="236" t="s">
        <v>10</v>
      </c>
      <c r="O83" s="236"/>
      <c r="P83" s="254"/>
      <c r="Q83" s="237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54"/>
      <c r="AC83" s="237"/>
      <c r="AD83" s="236"/>
      <c r="AE83" s="236"/>
      <c r="AF83" s="236"/>
      <c r="AG83" s="236"/>
      <c r="AH83" s="236"/>
      <c r="AI83" s="236"/>
      <c r="AJ83" s="236"/>
      <c r="AK83" s="236"/>
      <c r="AL83" s="236" t="s">
        <v>10</v>
      </c>
      <c r="AM83" s="236"/>
      <c r="AN83" s="254"/>
      <c r="AO83" s="316"/>
      <c r="AP83" s="316"/>
      <c r="AQ83" s="316"/>
      <c r="AR83" s="316"/>
      <c r="AS83" s="316"/>
      <c r="AT83" s="316"/>
      <c r="AU83" s="316"/>
      <c r="AV83" s="125"/>
      <c r="AW83" s="130"/>
      <c r="AY83" s="142"/>
    </row>
    <row r="84" spans="1:51">
      <c r="A84" s="23">
        <v>133528</v>
      </c>
      <c r="B84" s="15" t="s">
        <v>146</v>
      </c>
      <c r="C84" s="82" t="s">
        <v>137</v>
      </c>
      <c r="D84" s="19" t="s">
        <v>138</v>
      </c>
      <c r="E84" s="237"/>
      <c r="F84" s="236"/>
      <c r="G84" s="236"/>
      <c r="H84" s="236"/>
      <c r="I84" s="236"/>
      <c r="J84" s="236"/>
      <c r="K84" s="236"/>
      <c r="L84" s="236"/>
      <c r="M84" s="236" t="s">
        <v>10</v>
      </c>
      <c r="N84" s="236" t="s">
        <v>10</v>
      </c>
      <c r="O84" s="236"/>
      <c r="P84" s="254"/>
      <c r="Q84" s="237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54"/>
      <c r="AC84" s="237"/>
      <c r="AD84" s="236"/>
      <c r="AE84" s="236"/>
      <c r="AF84" s="236"/>
      <c r="AG84" s="236"/>
      <c r="AH84" s="236"/>
      <c r="AI84" s="236"/>
      <c r="AJ84" s="236"/>
      <c r="AK84" s="236"/>
      <c r="AL84" s="236" t="s">
        <v>10</v>
      </c>
      <c r="AM84" s="236"/>
      <c r="AN84" s="254"/>
      <c r="AO84" s="316"/>
      <c r="AP84" s="316"/>
      <c r="AQ84" s="316"/>
      <c r="AR84" s="316"/>
      <c r="AS84" s="316"/>
      <c r="AT84" s="316"/>
      <c r="AU84" s="316"/>
      <c r="AV84" s="125"/>
      <c r="AW84" s="130"/>
      <c r="AY84" s="142"/>
    </row>
    <row r="85" spans="1:51">
      <c r="A85" s="23">
        <v>133529</v>
      </c>
      <c r="B85" s="15" t="s">
        <v>147</v>
      </c>
      <c r="C85" s="82" t="s">
        <v>137</v>
      </c>
      <c r="D85" s="19" t="s">
        <v>138</v>
      </c>
      <c r="E85" s="237"/>
      <c r="F85" s="236"/>
      <c r="G85" s="236"/>
      <c r="H85" s="236"/>
      <c r="I85" s="236"/>
      <c r="J85" s="236"/>
      <c r="K85" s="236"/>
      <c r="L85" s="236"/>
      <c r="M85" s="236" t="s">
        <v>10</v>
      </c>
      <c r="N85" s="236" t="s">
        <v>10</v>
      </c>
      <c r="O85" s="236"/>
      <c r="P85" s="254"/>
      <c r="Q85" s="237"/>
      <c r="R85" s="236"/>
      <c r="S85" s="236"/>
      <c r="T85" s="236"/>
      <c r="U85" s="236"/>
      <c r="V85" s="236"/>
      <c r="W85" s="236"/>
      <c r="X85" s="236"/>
      <c r="Y85" s="236"/>
      <c r="Z85" s="236" t="s">
        <v>10</v>
      </c>
      <c r="AA85" s="236"/>
      <c r="AB85" s="254"/>
      <c r="AC85" s="237"/>
      <c r="AD85" s="236"/>
      <c r="AE85" s="236"/>
      <c r="AF85" s="236"/>
      <c r="AG85" s="236"/>
      <c r="AH85" s="236"/>
      <c r="AI85" s="236"/>
      <c r="AJ85" s="236"/>
      <c r="AK85" s="236"/>
      <c r="AL85" s="236" t="s">
        <v>10</v>
      </c>
      <c r="AM85" s="236"/>
      <c r="AN85" s="254"/>
      <c r="AO85" s="316"/>
      <c r="AP85" s="316"/>
      <c r="AQ85" s="316"/>
      <c r="AR85" s="316"/>
      <c r="AS85" s="316"/>
      <c r="AT85" s="316"/>
      <c r="AU85" s="316"/>
      <c r="AV85" s="125"/>
      <c r="AW85" s="130"/>
      <c r="AY85" s="142"/>
    </row>
    <row r="86" spans="1:51">
      <c r="A86" s="23">
        <v>133548</v>
      </c>
      <c r="B86" s="15" t="s">
        <v>148</v>
      </c>
      <c r="C86" s="82" t="s">
        <v>137</v>
      </c>
      <c r="D86" s="19" t="s">
        <v>138</v>
      </c>
      <c r="E86" s="237"/>
      <c r="F86" s="236"/>
      <c r="G86" s="236"/>
      <c r="H86" s="236"/>
      <c r="I86" s="236"/>
      <c r="J86" s="236"/>
      <c r="K86" s="236"/>
      <c r="L86" s="236"/>
      <c r="M86" s="236" t="s">
        <v>10</v>
      </c>
      <c r="N86" s="236" t="s">
        <v>10</v>
      </c>
      <c r="O86" s="236"/>
      <c r="P86" s="254"/>
      <c r="Q86" s="237"/>
      <c r="R86" s="236"/>
      <c r="S86" s="236"/>
      <c r="T86" s="236"/>
      <c r="U86" s="236"/>
      <c r="V86" s="236"/>
      <c r="W86" s="236"/>
      <c r="X86" s="236"/>
      <c r="Y86" s="236"/>
      <c r="Z86" s="236" t="s">
        <v>10</v>
      </c>
      <c r="AA86" s="236"/>
      <c r="AB86" s="254"/>
      <c r="AC86" s="237"/>
      <c r="AD86" s="236"/>
      <c r="AE86" s="236"/>
      <c r="AF86" s="236"/>
      <c r="AG86" s="236"/>
      <c r="AH86" s="236"/>
      <c r="AI86" s="236"/>
      <c r="AJ86" s="236"/>
      <c r="AK86" s="236"/>
      <c r="AL86" s="236" t="s">
        <v>10</v>
      </c>
      <c r="AM86" s="236"/>
      <c r="AN86" s="254"/>
      <c r="AO86" s="316"/>
      <c r="AP86" s="316"/>
      <c r="AQ86" s="316"/>
      <c r="AR86" s="316"/>
      <c r="AS86" s="316"/>
      <c r="AT86" s="316"/>
      <c r="AU86" s="316"/>
      <c r="AV86" s="125"/>
      <c r="AW86" s="130"/>
      <c r="AY86" s="142"/>
    </row>
    <row r="87" spans="1:51">
      <c r="A87" s="23">
        <v>133549</v>
      </c>
      <c r="B87" s="15" t="s">
        <v>149</v>
      </c>
      <c r="C87" s="82" t="s">
        <v>137</v>
      </c>
      <c r="D87" s="19" t="s">
        <v>138</v>
      </c>
      <c r="E87" s="237"/>
      <c r="F87" s="236" t="s">
        <v>10</v>
      </c>
      <c r="G87" s="236" t="s">
        <v>10</v>
      </c>
      <c r="H87" s="236"/>
      <c r="I87" s="236"/>
      <c r="J87" s="236" t="s">
        <v>10</v>
      </c>
      <c r="K87" s="236"/>
      <c r="L87" s="236"/>
      <c r="M87" s="236" t="s">
        <v>10</v>
      </c>
      <c r="N87" s="236" t="s">
        <v>10</v>
      </c>
      <c r="O87" s="236"/>
      <c r="P87" s="254"/>
      <c r="Q87" s="237"/>
      <c r="R87" s="236"/>
      <c r="S87" s="236"/>
      <c r="T87" s="236"/>
      <c r="U87" s="236"/>
      <c r="V87" s="236"/>
      <c r="W87" s="236"/>
      <c r="X87" s="236"/>
      <c r="Y87" s="236"/>
      <c r="Z87" s="236" t="s">
        <v>10</v>
      </c>
      <c r="AA87" s="236"/>
      <c r="AB87" s="254"/>
      <c r="AC87" s="237"/>
      <c r="AD87" s="236"/>
      <c r="AE87" s="236"/>
      <c r="AF87" s="236"/>
      <c r="AG87" s="236"/>
      <c r="AH87" s="236"/>
      <c r="AI87" s="236"/>
      <c r="AJ87" s="236"/>
      <c r="AK87" s="236"/>
      <c r="AL87" s="236" t="s">
        <v>10</v>
      </c>
      <c r="AM87" s="236"/>
      <c r="AN87" s="254"/>
      <c r="AO87" s="316"/>
      <c r="AP87" s="316"/>
      <c r="AQ87" s="316"/>
      <c r="AR87" s="316"/>
      <c r="AS87" s="316"/>
      <c r="AT87" s="316"/>
      <c r="AU87" s="316"/>
      <c r="AV87" s="125"/>
      <c r="AW87" s="130"/>
      <c r="AY87" s="142"/>
    </row>
    <row r="88" spans="1:51">
      <c r="A88" s="23">
        <v>133550</v>
      </c>
      <c r="B88" s="15" t="s">
        <v>150</v>
      </c>
      <c r="C88" s="82" t="s">
        <v>137</v>
      </c>
      <c r="D88" s="19" t="s">
        <v>138</v>
      </c>
      <c r="E88" s="237"/>
      <c r="F88" s="236"/>
      <c r="G88" s="236" t="s">
        <v>10</v>
      </c>
      <c r="H88" s="236"/>
      <c r="I88" s="236" t="s">
        <v>10</v>
      </c>
      <c r="J88" s="236"/>
      <c r="K88" s="236"/>
      <c r="L88" s="236"/>
      <c r="M88" s="236" t="s">
        <v>10</v>
      </c>
      <c r="N88" s="236" t="s">
        <v>10</v>
      </c>
      <c r="O88" s="236"/>
      <c r="P88" s="254"/>
      <c r="Q88" s="237"/>
      <c r="R88" s="236"/>
      <c r="S88" s="236"/>
      <c r="T88" s="236"/>
      <c r="U88" s="236"/>
      <c r="V88" s="236"/>
      <c r="W88" s="236"/>
      <c r="X88" s="236"/>
      <c r="Y88" s="236"/>
      <c r="Z88" s="236" t="s">
        <v>10</v>
      </c>
      <c r="AA88" s="236"/>
      <c r="AB88" s="254"/>
      <c r="AC88" s="237"/>
      <c r="AD88" s="236"/>
      <c r="AE88" s="236"/>
      <c r="AF88" s="236"/>
      <c r="AG88" s="236"/>
      <c r="AH88" s="236"/>
      <c r="AI88" s="236"/>
      <c r="AJ88" s="236"/>
      <c r="AK88" s="236"/>
      <c r="AL88" s="236" t="s">
        <v>10</v>
      </c>
      <c r="AM88" s="236"/>
      <c r="AN88" s="254"/>
      <c r="AO88" s="316"/>
      <c r="AP88" s="316"/>
      <c r="AQ88" s="316"/>
      <c r="AR88" s="316"/>
      <c r="AS88" s="316"/>
      <c r="AT88" s="316"/>
      <c r="AU88" s="316"/>
      <c r="AV88" s="125"/>
      <c r="AW88" s="130"/>
      <c r="AY88" s="142"/>
    </row>
    <row r="89" spans="1:51">
      <c r="A89" s="23">
        <v>133551</v>
      </c>
      <c r="B89" s="15" t="s">
        <v>151</v>
      </c>
      <c r="C89" s="82" t="s">
        <v>137</v>
      </c>
      <c r="D89" s="19" t="s">
        <v>138</v>
      </c>
      <c r="E89" s="237"/>
      <c r="F89" s="236" t="s">
        <v>10</v>
      </c>
      <c r="G89" s="236"/>
      <c r="H89" s="236"/>
      <c r="I89" s="236"/>
      <c r="J89" s="236" t="s">
        <v>10</v>
      </c>
      <c r="K89" s="236"/>
      <c r="L89" s="236"/>
      <c r="M89" s="236" t="s">
        <v>10</v>
      </c>
      <c r="N89" s="236"/>
      <c r="O89" s="236"/>
      <c r="P89" s="254"/>
      <c r="Q89" s="237"/>
      <c r="R89" s="236"/>
      <c r="S89" s="236"/>
      <c r="T89" s="236"/>
      <c r="U89" s="236"/>
      <c r="V89" s="236"/>
      <c r="W89" s="236"/>
      <c r="X89" s="236"/>
      <c r="Y89" s="236"/>
      <c r="Z89" s="236" t="s">
        <v>10</v>
      </c>
      <c r="AA89" s="236"/>
      <c r="AB89" s="254"/>
      <c r="AC89" s="237"/>
      <c r="AD89" s="236"/>
      <c r="AE89" s="236"/>
      <c r="AF89" s="236"/>
      <c r="AG89" s="236"/>
      <c r="AH89" s="236"/>
      <c r="AI89" s="236"/>
      <c r="AJ89" s="236"/>
      <c r="AK89" s="236"/>
      <c r="AL89" s="236" t="s">
        <v>10</v>
      </c>
      <c r="AM89" s="236"/>
      <c r="AN89" s="254"/>
      <c r="AO89" s="316"/>
      <c r="AP89" s="316"/>
      <c r="AQ89" s="316"/>
      <c r="AR89" s="316"/>
      <c r="AS89" s="316"/>
      <c r="AT89" s="316"/>
      <c r="AU89" s="316"/>
      <c r="AV89" s="125"/>
      <c r="AW89" s="130"/>
      <c r="AY89" s="142"/>
    </row>
    <row r="90" spans="1:51">
      <c r="A90" s="23">
        <v>133558</v>
      </c>
      <c r="B90" s="15" t="s">
        <v>152</v>
      </c>
      <c r="C90" s="82" t="s">
        <v>137</v>
      </c>
      <c r="D90" s="19" t="s">
        <v>138</v>
      </c>
      <c r="E90" s="237"/>
      <c r="F90" s="236"/>
      <c r="G90" s="236"/>
      <c r="H90" s="236"/>
      <c r="I90" s="236"/>
      <c r="J90" s="236"/>
      <c r="K90" s="236"/>
      <c r="L90" s="236"/>
      <c r="M90" s="236" t="s">
        <v>10</v>
      </c>
      <c r="N90" s="236" t="s">
        <v>10</v>
      </c>
      <c r="O90" s="236"/>
      <c r="P90" s="254"/>
      <c r="Q90" s="237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54"/>
      <c r="AC90" s="237"/>
      <c r="AD90" s="236"/>
      <c r="AE90" s="236"/>
      <c r="AF90" s="236"/>
      <c r="AG90" s="236"/>
      <c r="AH90" s="236"/>
      <c r="AI90" s="236"/>
      <c r="AJ90" s="236"/>
      <c r="AK90" s="236"/>
      <c r="AL90" s="236" t="s">
        <v>10</v>
      </c>
      <c r="AM90" s="236"/>
      <c r="AN90" s="254"/>
      <c r="AO90" s="316"/>
      <c r="AP90" s="316"/>
      <c r="AQ90" s="316"/>
      <c r="AR90" s="316"/>
      <c r="AS90" s="316"/>
      <c r="AT90" s="316"/>
      <c r="AU90" s="316"/>
      <c r="AV90" s="125"/>
      <c r="AW90" s="130"/>
      <c r="AY90" s="142"/>
    </row>
    <row r="91" spans="1:51">
      <c r="A91" s="23">
        <v>133561</v>
      </c>
      <c r="B91" s="15" t="s">
        <v>153</v>
      </c>
      <c r="C91" s="82" t="s">
        <v>137</v>
      </c>
      <c r="D91" s="19" t="s">
        <v>138</v>
      </c>
      <c r="E91" s="237"/>
      <c r="F91" s="236"/>
      <c r="G91" s="236"/>
      <c r="H91" s="236"/>
      <c r="I91" s="236"/>
      <c r="J91" s="236"/>
      <c r="K91" s="236"/>
      <c r="L91" s="236"/>
      <c r="M91" s="236" t="s">
        <v>10</v>
      </c>
      <c r="N91" s="236" t="s">
        <v>10</v>
      </c>
      <c r="O91" s="236"/>
      <c r="P91" s="254"/>
      <c r="Q91" s="237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54"/>
      <c r="AC91" s="237"/>
      <c r="AD91" s="236"/>
      <c r="AE91" s="236"/>
      <c r="AF91" s="236"/>
      <c r="AG91" s="236"/>
      <c r="AH91" s="236"/>
      <c r="AI91" s="236"/>
      <c r="AJ91" s="236"/>
      <c r="AK91" s="236"/>
      <c r="AL91" s="236" t="s">
        <v>10</v>
      </c>
      <c r="AM91" s="236"/>
      <c r="AN91" s="254"/>
      <c r="AO91" s="316"/>
      <c r="AP91" s="316"/>
      <c r="AQ91" s="316"/>
      <c r="AR91" s="316"/>
      <c r="AS91" s="316"/>
      <c r="AT91" s="316"/>
      <c r="AU91" s="316"/>
      <c r="AV91" s="125"/>
      <c r="AW91" s="130"/>
      <c r="AY91" s="142"/>
    </row>
    <row r="92" spans="1:51">
      <c r="A92" s="23">
        <v>133796</v>
      </c>
      <c r="B92" s="15" t="s">
        <v>154</v>
      </c>
      <c r="C92" s="82" t="s">
        <v>137</v>
      </c>
      <c r="D92" s="19" t="s">
        <v>138</v>
      </c>
      <c r="E92" s="237"/>
      <c r="F92" s="236"/>
      <c r="G92" s="236"/>
      <c r="H92" s="236"/>
      <c r="I92" s="236"/>
      <c r="J92" s="236"/>
      <c r="K92" s="236"/>
      <c r="L92" s="236"/>
      <c r="M92" s="236" t="s">
        <v>10</v>
      </c>
      <c r="N92" s="236" t="s">
        <v>10</v>
      </c>
      <c r="O92" s="236"/>
      <c r="P92" s="254"/>
      <c r="Q92" s="237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54"/>
      <c r="AC92" s="237"/>
      <c r="AD92" s="236"/>
      <c r="AE92" s="236"/>
      <c r="AF92" s="236"/>
      <c r="AG92" s="236"/>
      <c r="AH92" s="236"/>
      <c r="AI92" s="236"/>
      <c r="AJ92" s="236"/>
      <c r="AK92" s="236"/>
      <c r="AL92" s="236" t="s">
        <v>10</v>
      </c>
      <c r="AM92" s="236"/>
      <c r="AN92" s="254"/>
      <c r="AO92" s="316"/>
      <c r="AP92" s="316"/>
      <c r="AQ92" s="316"/>
      <c r="AR92" s="316"/>
      <c r="AS92" s="316"/>
      <c r="AT92" s="316"/>
      <c r="AU92" s="316"/>
      <c r="AV92" s="125"/>
      <c r="AW92" s="130"/>
      <c r="AY92" s="142"/>
    </row>
    <row r="93" spans="1:51">
      <c r="A93" s="23">
        <v>133797</v>
      </c>
      <c r="B93" s="15" t="s">
        <v>155</v>
      </c>
      <c r="C93" s="82" t="s">
        <v>137</v>
      </c>
      <c r="D93" s="19" t="s">
        <v>138</v>
      </c>
      <c r="E93" s="237"/>
      <c r="F93" s="236"/>
      <c r="G93" s="236"/>
      <c r="H93" s="236"/>
      <c r="I93" s="236"/>
      <c r="J93" s="236"/>
      <c r="K93" s="236"/>
      <c r="L93" s="236"/>
      <c r="M93" s="236" t="s">
        <v>10</v>
      </c>
      <c r="N93" s="236" t="s">
        <v>10</v>
      </c>
      <c r="O93" s="236"/>
      <c r="P93" s="254"/>
      <c r="Q93" s="237"/>
      <c r="R93" s="236"/>
      <c r="S93" s="236"/>
      <c r="T93" s="236"/>
      <c r="U93" s="236"/>
      <c r="V93" s="236"/>
      <c r="W93" s="236"/>
      <c r="X93" s="236"/>
      <c r="Y93" s="236"/>
      <c r="Z93" s="236" t="s">
        <v>10</v>
      </c>
      <c r="AA93" s="236"/>
      <c r="AB93" s="254"/>
      <c r="AC93" s="237"/>
      <c r="AD93" s="236"/>
      <c r="AE93" s="236"/>
      <c r="AF93" s="236"/>
      <c r="AG93" s="236"/>
      <c r="AH93" s="236"/>
      <c r="AI93" s="236"/>
      <c r="AJ93" s="236"/>
      <c r="AK93" s="236"/>
      <c r="AL93" s="236" t="s">
        <v>10</v>
      </c>
      <c r="AM93" s="236"/>
      <c r="AN93" s="254"/>
      <c r="AO93" s="316"/>
      <c r="AP93" s="316"/>
      <c r="AQ93" s="316"/>
      <c r="AR93" s="316"/>
      <c r="AS93" s="316"/>
      <c r="AT93" s="316"/>
      <c r="AU93" s="316"/>
      <c r="AV93" s="125"/>
      <c r="AW93" s="130"/>
      <c r="AY93" s="142"/>
    </row>
    <row r="94" spans="1:51" customHeight="1" ht="18.75">
      <c r="A94" s="25">
        <v>200493</v>
      </c>
      <c r="B94" s="18" t="s">
        <v>156</v>
      </c>
      <c r="C94" s="83" t="s">
        <v>137</v>
      </c>
      <c r="D94" s="22" t="s">
        <v>138</v>
      </c>
      <c r="E94" s="242"/>
      <c r="F94" s="243"/>
      <c r="G94" s="243"/>
      <c r="H94" s="243"/>
      <c r="I94" s="243"/>
      <c r="J94" s="243"/>
      <c r="K94" s="243"/>
      <c r="L94" s="243"/>
      <c r="M94" s="243" t="s">
        <v>10</v>
      </c>
      <c r="N94" s="243" t="s">
        <v>10</v>
      </c>
      <c r="O94" s="243"/>
      <c r="P94" s="259"/>
      <c r="Q94" s="242"/>
      <c r="R94" s="243"/>
      <c r="S94" s="243"/>
      <c r="T94" s="243"/>
      <c r="U94" s="243"/>
      <c r="V94" s="243"/>
      <c r="W94" s="243"/>
      <c r="X94" s="243"/>
      <c r="Y94" s="243"/>
      <c r="Z94" s="243" t="s">
        <v>10</v>
      </c>
      <c r="AA94" s="243"/>
      <c r="AB94" s="259"/>
      <c r="AC94" s="242"/>
      <c r="AD94" s="243"/>
      <c r="AE94" s="243"/>
      <c r="AF94" s="243"/>
      <c r="AG94" s="243"/>
      <c r="AH94" s="243"/>
      <c r="AI94" s="243"/>
      <c r="AJ94" s="243"/>
      <c r="AK94" s="243"/>
      <c r="AL94" s="243" t="s">
        <v>10</v>
      </c>
      <c r="AM94" s="243"/>
      <c r="AN94" s="259"/>
      <c r="AO94" s="319"/>
      <c r="AP94" s="319"/>
      <c r="AQ94" s="319"/>
      <c r="AR94" s="319"/>
      <c r="AS94" s="319"/>
      <c r="AT94" s="319"/>
      <c r="AU94" s="319"/>
      <c r="AV94" s="126"/>
      <c r="AW94" s="132"/>
      <c r="AY94" s="108"/>
    </row>
    <row r="95" spans="1:51">
      <c r="A95" s="26">
        <v>133340</v>
      </c>
      <c r="B95" s="14" t="s">
        <v>157</v>
      </c>
      <c r="C95" s="81" t="s">
        <v>158</v>
      </c>
      <c r="D95" s="28" t="s">
        <v>159</v>
      </c>
      <c r="E95" s="234"/>
      <c r="F95" s="235"/>
      <c r="G95" s="235"/>
      <c r="H95" s="235"/>
      <c r="I95" s="235"/>
      <c r="J95" s="235"/>
      <c r="K95" s="235"/>
      <c r="L95" s="235"/>
      <c r="M95" s="235" t="s">
        <v>10</v>
      </c>
      <c r="N95" s="235" t="s">
        <v>10</v>
      </c>
      <c r="O95" s="235"/>
      <c r="P95" s="250"/>
      <c r="Q95" s="234"/>
      <c r="R95" s="235"/>
      <c r="S95" s="235"/>
      <c r="T95" s="235"/>
      <c r="U95" s="235"/>
      <c r="V95" s="235"/>
      <c r="W95" s="235"/>
      <c r="X95" s="235"/>
      <c r="Y95" s="235"/>
      <c r="Z95" s="235" t="s">
        <v>10</v>
      </c>
      <c r="AA95" s="235"/>
      <c r="AB95" s="250"/>
      <c r="AC95" s="234"/>
      <c r="AD95" s="235"/>
      <c r="AE95" s="235"/>
      <c r="AF95" s="235"/>
      <c r="AG95" s="235"/>
      <c r="AH95" s="235"/>
      <c r="AI95" s="235"/>
      <c r="AJ95" s="235"/>
      <c r="AK95" s="235"/>
      <c r="AL95" s="235" t="s">
        <v>10</v>
      </c>
      <c r="AM95" s="235"/>
      <c r="AN95" s="250"/>
      <c r="AO95" s="320"/>
      <c r="AP95" s="320"/>
      <c r="AQ95" s="320"/>
      <c r="AR95" s="320"/>
      <c r="AS95" s="320"/>
      <c r="AT95" s="320"/>
      <c r="AU95" s="320"/>
      <c r="AV95" s="323"/>
      <c r="AW95" s="137"/>
      <c r="AY95" s="107" t="s">
        <v>56</v>
      </c>
    </row>
    <row r="96" spans="1:51">
      <c r="A96" s="23">
        <v>133492</v>
      </c>
      <c r="B96" s="15" t="s">
        <v>160</v>
      </c>
      <c r="C96" s="82" t="s">
        <v>158</v>
      </c>
      <c r="D96" s="19" t="s">
        <v>159</v>
      </c>
      <c r="E96" s="237"/>
      <c r="F96" s="236"/>
      <c r="G96" s="236"/>
      <c r="H96" s="236"/>
      <c r="I96" s="236"/>
      <c r="J96" s="236"/>
      <c r="K96" s="236"/>
      <c r="L96" s="236"/>
      <c r="M96" s="236" t="s">
        <v>10</v>
      </c>
      <c r="N96" s="236" t="s">
        <v>10</v>
      </c>
      <c r="O96" s="236"/>
      <c r="P96" s="254"/>
      <c r="Q96" s="237"/>
      <c r="R96" s="236"/>
      <c r="S96" s="236"/>
      <c r="T96" s="236"/>
      <c r="U96" s="236"/>
      <c r="V96" s="236"/>
      <c r="W96" s="236"/>
      <c r="X96" s="236"/>
      <c r="Y96" s="236"/>
      <c r="Z96" s="236" t="s">
        <v>10</v>
      </c>
      <c r="AA96" s="236"/>
      <c r="AB96" s="254"/>
      <c r="AC96" s="237"/>
      <c r="AD96" s="236"/>
      <c r="AE96" s="236"/>
      <c r="AF96" s="236"/>
      <c r="AG96" s="236"/>
      <c r="AH96" s="236"/>
      <c r="AI96" s="236"/>
      <c r="AJ96" s="236"/>
      <c r="AK96" s="236"/>
      <c r="AL96" s="236" t="s">
        <v>10</v>
      </c>
      <c r="AM96" s="236"/>
      <c r="AN96" s="254"/>
      <c r="AO96" s="316"/>
      <c r="AP96" s="316"/>
      <c r="AQ96" s="316"/>
      <c r="AR96" s="316"/>
      <c r="AS96" s="316"/>
      <c r="AT96" s="316"/>
      <c r="AU96" s="316"/>
      <c r="AV96" s="125"/>
      <c r="AW96" s="130"/>
      <c r="AY96" s="142"/>
    </row>
    <row r="97" spans="1:51">
      <c r="A97" s="23">
        <v>133493</v>
      </c>
      <c r="B97" s="15" t="s">
        <v>161</v>
      </c>
      <c r="C97" s="82" t="s">
        <v>158</v>
      </c>
      <c r="D97" s="19" t="s">
        <v>159</v>
      </c>
      <c r="E97" s="237"/>
      <c r="F97" s="236"/>
      <c r="G97" s="236"/>
      <c r="H97" s="236"/>
      <c r="I97" s="236"/>
      <c r="J97" s="236"/>
      <c r="K97" s="236"/>
      <c r="L97" s="236"/>
      <c r="M97" s="236"/>
      <c r="N97" s="236" t="s">
        <v>10</v>
      </c>
      <c r="O97" s="236"/>
      <c r="P97" s="254"/>
      <c r="Q97" s="237"/>
      <c r="R97" s="236"/>
      <c r="S97" s="236"/>
      <c r="T97" s="236"/>
      <c r="U97" s="236"/>
      <c r="V97" s="236"/>
      <c r="W97" s="236"/>
      <c r="X97" s="236"/>
      <c r="Y97" s="236"/>
      <c r="Z97" s="236" t="s">
        <v>10</v>
      </c>
      <c r="AA97" s="236"/>
      <c r="AB97" s="254"/>
      <c r="AC97" s="237"/>
      <c r="AD97" s="236"/>
      <c r="AE97" s="236"/>
      <c r="AF97" s="236"/>
      <c r="AG97" s="236"/>
      <c r="AH97" s="236"/>
      <c r="AI97" s="236"/>
      <c r="AJ97" s="236"/>
      <c r="AK97" s="236"/>
      <c r="AL97" s="236" t="s">
        <v>10</v>
      </c>
      <c r="AM97" s="236"/>
      <c r="AN97" s="254"/>
      <c r="AO97" s="316"/>
      <c r="AP97" s="316"/>
      <c r="AQ97" s="316"/>
      <c r="AR97" s="316"/>
      <c r="AS97" s="316"/>
      <c r="AT97" s="316"/>
      <c r="AU97" s="316"/>
      <c r="AV97" s="125"/>
      <c r="AW97" s="130"/>
      <c r="AY97" s="142"/>
    </row>
    <row r="98" spans="1:51">
      <c r="A98" s="23">
        <v>133494</v>
      </c>
      <c r="B98" s="15" t="s">
        <v>162</v>
      </c>
      <c r="C98" s="82" t="s">
        <v>158</v>
      </c>
      <c r="D98" s="19" t="s">
        <v>159</v>
      </c>
      <c r="E98" s="237"/>
      <c r="F98" s="236"/>
      <c r="G98" s="236"/>
      <c r="H98" s="236"/>
      <c r="I98" s="236"/>
      <c r="J98" s="236"/>
      <c r="K98" s="236"/>
      <c r="L98" s="236"/>
      <c r="M98" s="236"/>
      <c r="N98" s="236" t="s">
        <v>10</v>
      </c>
      <c r="O98" s="236"/>
      <c r="P98" s="254"/>
      <c r="Q98" s="237"/>
      <c r="R98" s="236"/>
      <c r="S98" s="236"/>
      <c r="T98" s="236"/>
      <c r="U98" s="236"/>
      <c r="V98" s="236"/>
      <c r="W98" s="236"/>
      <c r="X98" s="236"/>
      <c r="Y98" s="236"/>
      <c r="Z98" s="236" t="s">
        <v>10</v>
      </c>
      <c r="AA98" s="236"/>
      <c r="AB98" s="254"/>
      <c r="AC98" s="237"/>
      <c r="AD98" s="236"/>
      <c r="AE98" s="236"/>
      <c r="AF98" s="236"/>
      <c r="AG98" s="236"/>
      <c r="AH98" s="236"/>
      <c r="AI98" s="236"/>
      <c r="AJ98" s="236"/>
      <c r="AK98" s="236"/>
      <c r="AL98" s="236" t="s">
        <v>10</v>
      </c>
      <c r="AM98" s="236"/>
      <c r="AN98" s="254"/>
      <c r="AO98" s="316"/>
      <c r="AP98" s="316"/>
      <c r="AQ98" s="316"/>
      <c r="AR98" s="316"/>
      <c r="AS98" s="316"/>
      <c r="AT98" s="316"/>
      <c r="AU98" s="316"/>
      <c r="AV98" s="125"/>
      <c r="AW98" s="130"/>
      <c r="AY98" s="142"/>
    </row>
    <row r="99" spans="1:51">
      <c r="A99" s="23">
        <v>133495</v>
      </c>
      <c r="B99" s="15" t="s">
        <v>163</v>
      </c>
      <c r="C99" s="82" t="s">
        <v>158</v>
      </c>
      <c r="D99" s="19" t="s">
        <v>159</v>
      </c>
      <c r="E99" s="237"/>
      <c r="F99" s="236"/>
      <c r="G99" s="236"/>
      <c r="H99" s="236"/>
      <c r="I99" s="236"/>
      <c r="J99" s="236"/>
      <c r="K99" s="236"/>
      <c r="L99" s="236"/>
      <c r="M99" s="236"/>
      <c r="N99" s="236" t="s">
        <v>10</v>
      </c>
      <c r="O99" s="236"/>
      <c r="P99" s="254"/>
      <c r="Q99" s="237"/>
      <c r="R99" s="236"/>
      <c r="S99" s="236"/>
      <c r="T99" s="236"/>
      <c r="U99" s="236"/>
      <c r="V99" s="236"/>
      <c r="W99" s="236"/>
      <c r="X99" s="236"/>
      <c r="Y99" s="236"/>
      <c r="Z99" s="236" t="s">
        <v>10</v>
      </c>
      <c r="AA99" s="236"/>
      <c r="AB99" s="254"/>
      <c r="AC99" s="237"/>
      <c r="AD99" s="236"/>
      <c r="AE99" s="236"/>
      <c r="AF99" s="236"/>
      <c r="AG99" s="236"/>
      <c r="AH99" s="236"/>
      <c r="AI99" s="236"/>
      <c r="AJ99" s="236"/>
      <c r="AK99" s="236"/>
      <c r="AL99" s="236" t="s">
        <v>10</v>
      </c>
      <c r="AM99" s="236"/>
      <c r="AN99" s="254"/>
      <c r="AO99" s="316"/>
      <c r="AP99" s="316"/>
      <c r="AQ99" s="316"/>
      <c r="AR99" s="316"/>
      <c r="AS99" s="316"/>
      <c r="AT99" s="316"/>
      <c r="AU99" s="316"/>
      <c r="AV99" s="125"/>
      <c r="AW99" s="130"/>
      <c r="AY99" s="142"/>
    </row>
    <row r="100" spans="1:51">
      <c r="A100" s="23">
        <v>133497</v>
      </c>
      <c r="B100" s="15" t="s">
        <v>164</v>
      </c>
      <c r="C100" s="82" t="s">
        <v>158</v>
      </c>
      <c r="D100" s="19" t="s">
        <v>159</v>
      </c>
      <c r="E100" s="237"/>
      <c r="F100" s="236"/>
      <c r="G100" s="236"/>
      <c r="H100" s="236"/>
      <c r="I100" s="236"/>
      <c r="J100" s="236"/>
      <c r="K100" s="236"/>
      <c r="L100" s="236"/>
      <c r="M100" s="236"/>
      <c r="N100" s="236" t="s">
        <v>10</v>
      </c>
      <c r="O100" s="236"/>
      <c r="P100" s="254"/>
      <c r="Q100" s="237"/>
      <c r="R100" s="236"/>
      <c r="S100" s="236"/>
      <c r="T100" s="236"/>
      <c r="U100" s="236"/>
      <c r="V100" s="236"/>
      <c r="W100" s="236"/>
      <c r="X100" s="236"/>
      <c r="Y100" s="236"/>
      <c r="Z100" s="236" t="s">
        <v>10</v>
      </c>
      <c r="AA100" s="236"/>
      <c r="AB100" s="254"/>
      <c r="AC100" s="237"/>
      <c r="AD100" s="236"/>
      <c r="AE100" s="236"/>
      <c r="AF100" s="236"/>
      <c r="AG100" s="236"/>
      <c r="AH100" s="236"/>
      <c r="AI100" s="236"/>
      <c r="AJ100" s="236"/>
      <c r="AK100" s="236"/>
      <c r="AL100" s="236" t="s">
        <v>10</v>
      </c>
      <c r="AM100" s="236"/>
      <c r="AN100" s="254"/>
      <c r="AO100" s="316"/>
      <c r="AP100" s="316"/>
      <c r="AQ100" s="316"/>
      <c r="AR100" s="316"/>
      <c r="AS100" s="316"/>
      <c r="AT100" s="316"/>
      <c r="AU100" s="316"/>
      <c r="AV100" s="125"/>
      <c r="AW100" s="130"/>
      <c r="AY100" s="142"/>
    </row>
    <row r="101" spans="1:51">
      <c r="A101" s="23">
        <v>133514</v>
      </c>
      <c r="B101" s="15" t="s">
        <v>165</v>
      </c>
      <c r="C101" s="82" t="s">
        <v>158</v>
      </c>
      <c r="D101" s="19" t="s">
        <v>159</v>
      </c>
      <c r="E101" s="237"/>
      <c r="F101" s="236"/>
      <c r="G101" s="236"/>
      <c r="H101" s="236"/>
      <c r="I101" s="236"/>
      <c r="J101" s="236"/>
      <c r="K101" s="236"/>
      <c r="L101" s="236"/>
      <c r="M101" s="236"/>
      <c r="N101" s="236" t="s">
        <v>10</v>
      </c>
      <c r="O101" s="236"/>
      <c r="P101" s="254"/>
      <c r="Q101" s="237"/>
      <c r="R101" s="236"/>
      <c r="S101" s="236"/>
      <c r="T101" s="236"/>
      <c r="U101" s="236"/>
      <c r="V101" s="236"/>
      <c r="W101" s="236"/>
      <c r="X101" s="236"/>
      <c r="Y101" s="236"/>
      <c r="Z101" s="236" t="s">
        <v>10</v>
      </c>
      <c r="AA101" s="236"/>
      <c r="AB101" s="254"/>
      <c r="AC101" s="237"/>
      <c r="AD101" s="236"/>
      <c r="AE101" s="236"/>
      <c r="AF101" s="236"/>
      <c r="AG101" s="236"/>
      <c r="AH101" s="236"/>
      <c r="AI101" s="236"/>
      <c r="AJ101" s="236"/>
      <c r="AK101" s="236"/>
      <c r="AL101" s="236" t="s">
        <v>10</v>
      </c>
      <c r="AM101" s="236"/>
      <c r="AN101" s="254"/>
      <c r="AO101" s="316"/>
      <c r="AP101" s="316"/>
      <c r="AQ101" s="316"/>
      <c r="AR101" s="316"/>
      <c r="AS101" s="316"/>
      <c r="AT101" s="316"/>
      <c r="AU101" s="316"/>
      <c r="AV101" s="125"/>
      <c r="AW101" s="130"/>
      <c r="AY101" s="142"/>
    </row>
    <row r="102" spans="1:51">
      <c r="A102" s="23">
        <v>133515</v>
      </c>
      <c r="B102" s="15" t="s">
        <v>166</v>
      </c>
      <c r="C102" s="82" t="s">
        <v>158</v>
      </c>
      <c r="D102" s="19" t="s">
        <v>159</v>
      </c>
      <c r="E102" s="237"/>
      <c r="F102" s="236"/>
      <c r="G102" s="236"/>
      <c r="H102" s="236"/>
      <c r="I102" s="236"/>
      <c r="J102" s="236"/>
      <c r="K102" s="236"/>
      <c r="L102" s="236"/>
      <c r="M102" s="236"/>
      <c r="N102" s="236" t="s">
        <v>10</v>
      </c>
      <c r="O102" s="236"/>
      <c r="P102" s="254"/>
      <c r="Q102" s="237"/>
      <c r="R102" s="236"/>
      <c r="S102" s="236"/>
      <c r="T102" s="236"/>
      <c r="U102" s="236"/>
      <c r="V102" s="236"/>
      <c r="W102" s="236"/>
      <c r="X102" s="236"/>
      <c r="Y102" s="236"/>
      <c r="Z102" s="236" t="s">
        <v>10</v>
      </c>
      <c r="AA102" s="236"/>
      <c r="AB102" s="254"/>
      <c r="AC102" s="237"/>
      <c r="AD102" s="236"/>
      <c r="AE102" s="236"/>
      <c r="AF102" s="236"/>
      <c r="AG102" s="236"/>
      <c r="AH102" s="236"/>
      <c r="AI102" s="236"/>
      <c r="AJ102" s="236"/>
      <c r="AK102" s="236"/>
      <c r="AL102" s="236" t="s">
        <v>10</v>
      </c>
      <c r="AM102" s="236"/>
      <c r="AN102" s="254"/>
      <c r="AO102" s="316"/>
      <c r="AP102" s="316"/>
      <c r="AQ102" s="316"/>
      <c r="AR102" s="316"/>
      <c r="AS102" s="316"/>
      <c r="AT102" s="316"/>
      <c r="AU102" s="316"/>
      <c r="AV102" s="125"/>
      <c r="AW102" s="130"/>
      <c r="AY102" s="142"/>
    </row>
    <row r="103" spans="1:51">
      <c r="A103" s="23">
        <v>133517</v>
      </c>
      <c r="B103" s="15" t="s">
        <v>167</v>
      </c>
      <c r="C103" s="82" t="s">
        <v>158</v>
      </c>
      <c r="D103" s="19" t="s">
        <v>159</v>
      </c>
      <c r="E103" s="237"/>
      <c r="F103" s="236"/>
      <c r="G103" s="236"/>
      <c r="H103" s="236"/>
      <c r="I103" s="236"/>
      <c r="J103" s="236"/>
      <c r="K103" s="236"/>
      <c r="L103" s="236"/>
      <c r="M103" s="236"/>
      <c r="N103" s="236" t="s">
        <v>10</v>
      </c>
      <c r="O103" s="236"/>
      <c r="P103" s="254"/>
      <c r="Q103" s="237"/>
      <c r="R103" s="236"/>
      <c r="S103" s="236"/>
      <c r="T103" s="236"/>
      <c r="U103" s="236"/>
      <c r="V103" s="236"/>
      <c r="W103" s="236"/>
      <c r="X103" s="236"/>
      <c r="Y103" s="236"/>
      <c r="Z103" s="236" t="s">
        <v>10</v>
      </c>
      <c r="AA103" s="236"/>
      <c r="AB103" s="254"/>
      <c r="AC103" s="237"/>
      <c r="AD103" s="236"/>
      <c r="AE103" s="236"/>
      <c r="AF103" s="236"/>
      <c r="AG103" s="236"/>
      <c r="AH103" s="236"/>
      <c r="AI103" s="236"/>
      <c r="AJ103" s="236"/>
      <c r="AK103" s="236"/>
      <c r="AL103" s="236" t="s">
        <v>10</v>
      </c>
      <c r="AM103" s="236"/>
      <c r="AN103" s="254"/>
      <c r="AO103" s="316"/>
      <c r="AP103" s="316"/>
      <c r="AQ103" s="316"/>
      <c r="AR103" s="316"/>
      <c r="AS103" s="316"/>
      <c r="AT103" s="316"/>
      <c r="AU103" s="316"/>
      <c r="AV103" s="125"/>
      <c r="AW103" s="130"/>
      <c r="AY103" s="142"/>
    </row>
    <row r="104" spans="1:51" customHeight="1" ht="18.75">
      <c r="A104" s="25">
        <v>133740</v>
      </c>
      <c r="B104" s="18" t="s">
        <v>168</v>
      </c>
      <c r="C104" s="83" t="s">
        <v>158</v>
      </c>
      <c r="D104" s="22" t="s">
        <v>159</v>
      </c>
      <c r="E104" s="242"/>
      <c r="F104" s="243"/>
      <c r="G104" s="243"/>
      <c r="H104" s="243"/>
      <c r="I104" s="243"/>
      <c r="J104" s="243"/>
      <c r="K104" s="243"/>
      <c r="L104" s="243"/>
      <c r="M104" s="243"/>
      <c r="N104" s="243" t="s">
        <v>10</v>
      </c>
      <c r="O104" s="243"/>
      <c r="P104" s="259"/>
      <c r="Q104" s="242"/>
      <c r="R104" s="243"/>
      <c r="S104" s="243"/>
      <c r="T104" s="243"/>
      <c r="U104" s="243"/>
      <c r="V104" s="243"/>
      <c r="W104" s="243"/>
      <c r="X104" s="243"/>
      <c r="Y104" s="243"/>
      <c r="Z104" s="243" t="s">
        <v>10</v>
      </c>
      <c r="AA104" s="243"/>
      <c r="AB104" s="259"/>
      <c r="AC104" s="242"/>
      <c r="AD104" s="243"/>
      <c r="AE104" s="243"/>
      <c r="AF104" s="243"/>
      <c r="AG104" s="243"/>
      <c r="AH104" s="243"/>
      <c r="AI104" s="243"/>
      <c r="AJ104" s="243"/>
      <c r="AK104" s="243"/>
      <c r="AL104" s="243" t="s">
        <v>10</v>
      </c>
      <c r="AM104" s="243"/>
      <c r="AN104" s="259"/>
      <c r="AO104" s="319"/>
      <c r="AP104" s="319"/>
      <c r="AQ104" s="319"/>
      <c r="AR104" s="319"/>
      <c r="AS104" s="319"/>
      <c r="AT104" s="319"/>
      <c r="AU104" s="319"/>
      <c r="AV104" s="126"/>
      <c r="AW104" s="132"/>
      <c r="AY104" s="143"/>
    </row>
    <row r="105" spans="1:51" customHeight="1" ht="18.75">
      <c r="A105" s="25">
        <v>200732</v>
      </c>
      <c r="B105" s="18" t="s">
        <v>169</v>
      </c>
      <c r="C105" s="83" t="s">
        <v>158</v>
      </c>
      <c r="D105" s="22" t="s">
        <v>159</v>
      </c>
      <c r="E105" s="242"/>
      <c r="F105" s="243"/>
      <c r="G105" s="243"/>
      <c r="H105" s="243"/>
      <c r="I105" s="243"/>
      <c r="J105" s="243"/>
      <c r="K105" s="243"/>
      <c r="L105" s="243"/>
      <c r="M105" s="243"/>
      <c r="N105" s="243" t="s">
        <v>10</v>
      </c>
      <c r="O105" s="243"/>
      <c r="P105" s="259"/>
      <c r="Q105" s="242"/>
      <c r="R105" s="243"/>
      <c r="S105" s="243"/>
      <c r="T105" s="243"/>
      <c r="U105" s="243"/>
      <c r="V105" s="243"/>
      <c r="W105" s="243"/>
      <c r="X105" s="243"/>
      <c r="Y105" s="243"/>
      <c r="Z105" s="243" t="s">
        <v>10</v>
      </c>
      <c r="AA105" s="243"/>
      <c r="AB105" s="259"/>
      <c r="AC105" s="242"/>
      <c r="AD105" s="243"/>
      <c r="AE105" s="243"/>
      <c r="AF105" s="243"/>
      <c r="AG105" s="243"/>
      <c r="AH105" s="243"/>
      <c r="AI105" s="243"/>
      <c r="AJ105" s="243"/>
      <c r="AK105" s="243"/>
      <c r="AL105" s="243"/>
      <c r="AM105" s="243"/>
      <c r="AN105" s="259"/>
      <c r="AO105" s="319"/>
      <c r="AP105" s="319"/>
      <c r="AQ105" s="319"/>
      <c r="AR105" s="319"/>
      <c r="AS105" s="319"/>
      <c r="AT105" s="319"/>
      <c r="AU105" s="319"/>
      <c r="AV105" s="126"/>
      <c r="AW105" s="132"/>
      <c r="AY105" s="143"/>
    </row>
    <row r="106" spans="1:51">
      <c r="A106" s="26">
        <v>133160</v>
      </c>
      <c r="B106" s="14" t="s">
        <v>170</v>
      </c>
      <c r="C106" s="81" t="s">
        <v>171</v>
      </c>
      <c r="D106" s="28" t="s">
        <v>172</v>
      </c>
      <c r="E106" s="234"/>
      <c r="F106" s="235"/>
      <c r="G106" s="235"/>
      <c r="H106" s="235"/>
      <c r="I106" s="235"/>
      <c r="J106" s="235"/>
      <c r="K106" s="235" t="s">
        <v>10</v>
      </c>
      <c r="L106" s="235" t="s">
        <v>10</v>
      </c>
      <c r="M106" s="235" t="s">
        <v>10</v>
      </c>
      <c r="N106" s="235" t="s">
        <v>10</v>
      </c>
      <c r="O106" s="235"/>
      <c r="P106" s="250"/>
      <c r="Q106" s="234"/>
      <c r="R106" s="235"/>
      <c r="S106" s="235"/>
      <c r="T106" s="235"/>
      <c r="U106" s="235"/>
      <c r="V106" s="235"/>
      <c r="W106" s="235"/>
      <c r="X106" s="235"/>
      <c r="Y106" s="235" t="s">
        <v>10</v>
      </c>
      <c r="Z106" s="235" t="s">
        <v>10</v>
      </c>
      <c r="AA106" s="235"/>
      <c r="AB106" s="250"/>
      <c r="AC106" s="234"/>
      <c r="AD106" s="235"/>
      <c r="AE106" s="235"/>
      <c r="AF106" s="235"/>
      <c r="AG106" s="235"/>
      <c r="AH106" s="235"/>
      <c r="AI106" s="235"/>
      <c r="AJ106" s="235"/>
      <c r="AK106" s="235"/>
      <c r="AL106" s="235" t="s">
        <v>10</v>
      </c>
      <c r="AM106" s="235"/>
      <c r="AN106" s="250"/>
      <c r="AO106" s="320"/>
      <c r="AP106" s="320"/>
      <c r="AQ106" s="320"/>
      <c r="AR106" s="320"/>
      <c r="AS106" s="320"/>
      <c r="AT106" s="320"/>
      <c r="AU106" s="320"/>
      <c r="AV106" s="323"/>
      <c r="AW106" s="137"/>
      <c r="AY106" s="141" t="s">
        <v>54</v>
      </c>
    </row>
    <row r="107" spans="1:51">
      <c r="A107" s="23">
        <v>133503</v>
      </c>
      <c r="B107" s="15" t="s">
        <v>173</v>
      </c>
      <c r="C107" s="82" t="s">
        <v>171</v>
      </c>
      <c r="D107" s="19" t="s">
        <v>172</v>
      </c>
      <c r="E107" s="237"/>
      <c r="F107" s="236"/>
      <c r="G107" s="236"/>
      <c r="H107" s="236"/>
      <c r="I107" s="236"/>
      <c r="J107" s="236"/>
      <c r="K107" s="236" t="s">
        <v>10</v>
      </c>
      <c r="L107" s="236" t="s">
        <v>10</v>
      </c>
      <c r="M107" s="236"/>
      <c r="N107" s="236" t="s">
        <v>10</v>
      </c>
      <c r="O107" s="236"/>
      <c r="P107" s="254"/>
      <c r="Q107" s="237"/>
      <c r="R107" s="236"/>
      <c r="S107" s="236"/>
      <c r="T107" s="236"/>
      <c r="U107" s="236"/>
      <c r="V107" s="236"/>
      <c r="W107" s="236"/>
      <c r="X107" s="236"/>
      <c r="Y107" s="236" t="s">
        <v>10</v>
      </c>
      <c r="Z107" s="236"/>
      <c r="AA107" s="236"/>
      <c r="AB107" s="254"/>
      <c r="AC107" s="237"/>
      <c r="AD107" s="236"/>
      <c r="AE107" s="236"/>
      <c r="AF107" s="236"/>
      <c r="AG107" s="236"/>
      <c r="AH107" s="236"/>
      <c r="AI107" s="236"/>
      <c r="AJ107" s="236"/>
      <c r="AK107" s="236"/>
      <c r="AL107" s="236" t="s">
        <v>10</v>
      </c>
      <c r="AM107" s="236"/>
      <c r="AN107" s="254"/>
      <c r="AO107" s="316"/>
      <c r="AP107" s="316"/>
      <c r="AQ107" s="316"/>
      <c r="AR107" s="316"/>
      <c r="AS107" s="316"/>
      <c r="AT107" s="316"/>
      <c r="AU107" s="316"/>
      <c r="AV107" s="125"/>
      <c r="AW107" s="130"/>
      <c r="AY107" s="142"/>
    </row>
    <row r="108" spans="1:51">
      <c r="A108" s="23">
        <v>133504</v>
      </c>
      <c r="B108" s="15" t="s">
        <v>174</v>
      </c>
      <c r="C108" s="82" t="s">
        <v>171</v>
      </c>
      <c r="D108" s="19" t="s">
        <v>172</v>
      </c>
      <c r="E108" s="237"/>
      <c r="F108" s="236"/>
      <c r="G108" s="236"/>
      <c r="H108" s="236"/>
      <c r="I108" s="236"/>
      <c r="J108" s="236"/>
      <c r="K108" s="236"/>
      <c r="L108" s="236" t="s">
        <v>10</v>
      </c>
      <c r="M108" s="236"/>
      <c r="N108" s="236" t="s">
        <v>10</v>
      </c>
      <c r="O108" s="236"/>
      <c r="P108" s="254"/>
      <c r="Q108" s="237"/>
      <c r="R108" s="236"/>
      <c r="S108" s="236"/>
      <c r="T108" s="236"/>
      <c r="U108" s="236"/>
      <c r="V108" s="236"/>
      <c r="W108" s="236"/>
      <c r="X108" s="236"/>
      <c r="Y108" s="236" t="s">
        <v>10</v>
      </c>
      <c r="Z108" s="236"/>
      <c r="AA108" s="236"/>
      <c r="AB108" s="254"/>
      <c r="AC108" s="237"/>
      <c r="AD108" s="236"/>
      <c r="AE108" s="236"/>
      <c r="AF108" s="236"/>
      <c r="AG108" s="236"/>
      <c r="AH108" s="236"/>
      <c r="AI108" s="236"/>
      <c r="AJ108" s="236"/>
      <c r="AK108" s="236" t="s">
        <v>10</v>
      </c>
      <c r="AL108" s="236" t="s">
        <v>10</v>
      </c>
      <c r="AM108" s="236"/>
      <c r="AN108" s="254"/>
      <c r="AO108" s="316"/>
      <c r="AP108" s="316"/>
      <c r="AQ108" s="316"/>
      <c r="AR108" s="316"/>
      <c r="AS108" s="316"/>
      <c r="AT108" s="316"/>
      <c r="AU108" s="316"/>
      <c r="AV108" s="125"/>
      <c r="AW108" s="130"/>
      <c r="AY108" s="142"/>
    </row>
    <row r="109" spans="1:51">
      <c r="A109" s="23">
        <v>133505</v>
      </c>
      <c r="B109" s="15" t="s">
        <v>175</v>
      </c>
      <c r="C109" s="82" t="s">
        <v>171</v>
      </c>
      <c r="D109" s="19" t="s">
        <v>172</v>
      </c>
      <c r="E109" s="237"/>
      <c r="F109" s="236"/>
      <c r="G109" s="236"/>
      <c r="H109" s="236"/>
      <c r="I109" s="236"/>
      <c r="J109" s="236"/>
      <c r="K109" s="236"/>
      <c r="L109" s="236" t="s">
        <v>10</v>
      </c>
      <c r="M109" s="236"/>
      <c r="N109" s="236" t="s">
        <v>10</v>
      </c>
      <c r="O109" s="236"/>
      <c r="P109" s="254"/>
      <c r="Q109" s="237"/>
      <c r="R109" s="236"/>
      <c r="S109" s="236"/>
      <c r="T109" s="236"/>
      <c r="U109" s="236"/>
      <c r="V109" s="236"/>
      <c r="W109" s="236"/>
      <c r="X109" s="236"/>
      <c r="Y109" s="236" t="s">
        <v>10</v>
      </c>
      <c r="Z109" s="236"/>
      <c r="AA109" s="236"/>
      <c r="AB109" s="254"/>
      <c r="AC109" s="237"/>
      <c r="AD109" s="236"/>
      <c r="AE109" s="236"/>
      <c r="AF109" s="236"/>
      <c r="AG109" s="236"/>
      <c r="AH109" s="236"/>
      <c r="AI109" s="236"/>
      <c r="AJ109" s="236"/>
      <c r="AK109" s="236" t="s">
        <v>10</v>
      </c>
      <c r="AL109" s="236" t="s">
        <v>10</v>
      </c>
      <c r="AM109" s="236"/>
      <c r="AN109" s="254"/>
      <c r="AO109" s="316"/>
      <c r="AP109" s="316"/>
      <c r="AQ109" s="316"/>
      <c r="AR109" s="316"/>
      <c r="AS109" s="316"/>
      <c r="AT109" s="316"/>
      <c r="AU109" s="316"/>
      <c r="AV109" s="125"/>
      <c r="AW109" s="130"/>
      <c r="AY109" s="142"/>
    </row>
    <row r="110" spans="1:51">
      <c r="A110" s="24">
        <v>133506</v>
      </c>
      <c r="B110" s="17" t="s">
        <v>176</v>
      </c>
      <c r="C110" s="85" t="s">
        <v>171</v>
      </c>
      <c r="D110" s="21" t="s">
        <v>172</v>
      </c>
      <c r="E110" s="237"/>
      <c r="F110" s="236"/>
      <c r="G110" s="236"/>
      <c r="H110" s="236"/>
      <c r="I110" s="236"/>
      <c r="J110" s="236"/>
      <c r="K110" s="236" t="s">
        <v>10</v>
      </c>
      <c r="L110" s="236" t="s">
        <v>10</v>
      </c>
      <c r="M110" s="236"/>
      <c r="N110" s="236" t="s">
        <v>10</v>
      </c>
      <c r="O110" s="236"/>
      <c r="P110" s="254"/>
      <c r="Q110" s="237"/>
      <c r="R110" s="236"/>
      <c r="S110" s="236"/>
      <c r="T110" s="236"/>
      <c r="U110" s="236"/>
      <c r="V110" s="236"/>
      <c r="W110" s="236"/>
      <c r="X110" s="236"/>
      <c r="Y110" s="236" t="s">
        <v>10</v>
      </c>
      <c r="Z110" s="236"/>
      <c r="AA110" s="236"/>
      <c r="AB110" s="254"/>
      <c r="AC110" s="237"/>
      <c r="AD110" s="236"/>
      <c r="AE110" s="236"/>
      <c r="AF110" s="236"/>
      <c r="AG110" s="236"/>
      <c r="AH110" s="236"/>
      <c r="AI110" s="236"/>
      <c r="AJ110" s="236"/>
      <c r="AK110" s="236"/>
      <c r="AL110" s="236" t="s">
        <v>10</v>
      </c>
      <c r="AM110" s="236"/>
      <c r="AN110" s="254"/>
      <c r="AO110" s="316"/>
      <c r="AP110" s="316"/>
      <c r="AQ110" s="316"/>
      <c r="AR110" s="316"/>
      <c r="AS110" s="316"/>
      <c r="AT110" s="316"/>
      <c r="AU110" s="316"/>
      <c r="AV110" s="125"/>
      <c r="AW110" s="130"/>
      <c r="AY110" s="142"/>
    </row>
    <row r="111" spans="1:51">
      <c r="A111" s="23">
        <v>133507</v>
      </c>
      <c r="B111" s="15" t="s">
        <v>177</v>
      </c>
      <c r="C111" s="82" t="s">
        <v>171</v>
      </c>
      <c r="D111" s="19" t="s">
        <v>172</v>
      </c>
      <c r="E111" s="237"/>
      <c r="F111" s="236"/>
      <c r="G111" s="236"/>
      <c r="H111" s="236"/>
      <c r="I111" s="236"/>
      <c r="J111" s="236"/>
      <c r="K111" s="236" t="s">
        <v>10</v>
      </c>
      <c r="L111" s="236" t="s">
        <v>10</v>
      </c>
      <c r="M111" s="236"/>
      <c r="N111" s="236" t="s">
        <v>10</v>
      </c>
      <c r="O111" s="236"/>
      <c r="P111" s="254"/>
      <c r="Q111" s="237"/>
      <c r="R111" s="236"/>
      <c r="S111" s="236"/>
      <c r="T111" s="236"/>
      <c r="U111" s="236"/>
      <c r="V111" s="236"/>
      <c r="W111" s="236"/>
      <c r="X111" s="236"/>
      <c r="Y111" s="236" t="s">
        <v>10</v>
      </c>
      <c r="Z111" s="236"/>
      <c r="AA111" s="236"/>
      <c r="AB111" s="254"/>
      <c r="AC111" s="237"/>
      <c r="AD111" s="236"/>
      <c r="AE111" s="236"/>
      <c r="AF111" s="236"/>
      <c r="AG111" s="236"/>
      <c r="AH111" s="236"/>
      <c r="AI111" s="236"/>
      <c r="AJ111" s="236"/>
      <c r="AK111" s="236"/>
      <c r="AL111" s="236" t="s">
        <v>10</v>
      </c>
      <c r="AM111" s="236"/>
      <c r="AN111" s="254"/>
      <c r="AO111" s="316"/>
      <c r="AP111" s="316"/>
      <c r="AQ111" s="316"/>
      <c r="AR111" s="316"/>
      <c r="AS111" s="316"/>
      <c r="AT111" s="316"/>
      <c r="AU111" s="316"/>
      <c r="AV111" s="125"/>
      <c r="AW111" s="130"/>
      <c r="AY111" s="142"/>
    </row>
    <row r="112" spans="1:51">
      <c r="A112" s="23">
        <v>133509</v>
      </c>
      <c r="B112" s="15" t="s">
        <v>178</v>
      </c>
      <c r="C112" s="82" t="s">
        <v>171</v>
      </c>
      <c r="D112" s="19" t="s">
        <v>172</v>
      </c>
      <c r="E112" s="237"/>
      <c r="F112" s="236"/>
      <c r="G112" s="236"/>
      <c r="H112" s="236"/>
      <c r="I112" s="236"/>
      <c r="J112" s="236"/>
      <c r="K112" s="236" t="s">
        <v>10</v>
      </c>
      <c r="L112" s="236" t="s">
        <v>10</v>
      </c>
      <c r="M112" s="236"/>
      <c r="N112" s="236" t="s">
        <v>10</v>
      </c>
      <c r="O112" s="236"/>
      <c r="P112" s="254"/>
      <c r="Q112" s="237"/>
      <c r="R112" s="236"/>
      <c r="S112" s="236"/>
      <c r="T112" s="236"/>
      <c r="U112" s="236"/>
      <c r="V112" s="236"/>
      <c r="W112" s="236"/>
      <c r="X112" s="236"/>
      <c r="Y112" s="236" t="s">
        <v>10</v>
      </c>
      <c r="Z112" s="236"/>
      <c r="AA112" s="236"/>
      <c r="AB112" s="254"/>
      <c r="AC112" s="237"/>
      <c r="AD112" s="236"/>
      <c r="AE112" s="236"/>
      <c r="AF112" s="236"/>
      <c r="AG112" s="236"/>
      <c r="AH112" s="236"/>
      <c r="AI112" s="236"/>
      <c r="AJ112" s="236"/>
      <c r="AK112" s="236"/>
      <c r="AL112" s="236" t="s">
        <v>10</v>
      </c>
      <c r="AM112" s="236"/>
      <c r="AN112" s="254"/>
      <c r="AO112" s="316"/>
      <c r="AP112" s="316"/>
      <c r="AQ112" s="316"/>
      <c r="AR112" s="316"/>
      <c r="AS112" s="316"/>
      <c r="AT112" s="316"/>
      <c r="AU112" s="316"/>
      <c r="AV112" s="125"/>
      <c r="AW112" s="130"/>
      <c r="AY112" s="142"/>
    </row>
    <row r="113" spans="1:51">
      <c r="A113" s="23">
        <v>133510</v>
      </c>
      <c r="B113" s="15" t="s">
        <v>179</v>
      </c>
      <c r="C113" s="82" t="s">
        <v>171</v>
      </c>
      <c r="D113" s="19" t="s">
        <v>172</v>
      </c>
      <c r="E113" s="237"/>
      <c r="F113" s="236"/>
      <c r="G113" s="236"/>
      <c r="H113" s="236"/>
      <c r="I113" s="236"/>
      <c r="J113" s="236"/>
      <c r="K113" s="236"/>
      <c r="L113" s="236"/>
      <c r="M113" s="236"/>
      <c r="N113" s="236" t="s">
        <v>10</v>
      </c>
      <c r="O113" s="236"/>
      <c r="P113" s="254"/>
      <c r="Q113" s="237"/>
      <c r="R113" s="236"/>
      <c r="S113" s="236"/>
      <c r="T113" s="236"/>
      <c r="U113" s="236"/>
      <c r="V113" s="236"/>
      <c r="W113" s="236"/>
      <c r="X113" s="236"/>
      <c r="Y113" s="236" t="s">
        <v>10</v>
      </c>
      <c r="Z113" s="236"/>
      <c r="AA113" s="236"/>
      <c r="AB113" s="254"/>
      <c r="AC113" s="237"/>
      <c r="AD113" s="236"/>
      <c r="AE113" s="236"/>
      <c r="AF113" s="236"/>
      <c r="AG113" s="236"/>
      <c r="AH113" s="236"/>
      <c r="AI113" s="236"/>
      <c r="AJ113" s="236"/>
      <c r="AK113" s="236"/>
      <c r="AL113" s="236" t="s">
        <v>10</v>
      </c>
      <c r="AM113" s="236"/>
      <c r="AN113" s="254"/>
      <c r="AO113" s="316"/>
      <c r="AP113" s="316"/>
      <c r="AQ113" s="316"/>
      <c r="AR113" s="316"/>
      <c r="AS113" s="316"/>
      <c r="AT113" s="316"/>
      <c r="AU113" s="316"/>
      <c r="AV113" s="125"/>
      <c r="AW113" s="130"/>
      <c r="AY113" s="142"/>
    </row>
    <row r="114" spans="1:51">
      <c r="A114" s="23">
        <v>133511</v>
      </c>
      <c r="B114" s="15" t="s">
        <v>180</v>
      </c>
      <c r="C114" s="82" t="s">
        <v>171</v>
      </c>
      <c r="D114" s="19" t="s">
        <v>172</v>
      </c>
      <c r="E114" s="237"/>
      <c r="F114" s="236"/>
      <c r="G114" s="236"/>
      <c r="H114" s="236"/>
      <c r="I114" s="236"/>
      <c r="J114" s="236"/>
      <c r="K114" s="236"/>
      <c r="L114" s="236"/>
      <c r="M114" s="236"/>
      <c r="N114" s="236" t="s">
        <v>10</v>
      </c>
      <c r="O114" s="236"/>
      <c r="P114" s="254"/>
      <c r="Q114" s="237"/>
      <c r="R114" s="236"/>
      <c r="S114" s="236"/>
      <c r="T114" s="236"/>
      <c r="U114" s="236"/>
      <c r="V114" s="236"/>
      <c r="W114" s="236"/>
      <c r="X114" s="236"/>
      <c r="Y114" s="236" t="s">
        <v>10</v>
      </c>
      <c r="Z114" s="236"/>
      <c r="AA114" s="236"/>
      <c r="AB114" s="254"/>
      <c r="AC114" s="237"/>
      <c r="AD114" s="236"/>
      <c r="AE114" s="236"/>
      <c r="AF114" s="236"/>
      <c r="AG114" s="236"/>
      <c r="AH114" s="236"/>
      <c r="AI114" s="236"/>
      <c r="AJ114" s="236"/>
      <c r="AK114" s="236"/>
      <c r="AL114" s="236" t="s">
        <v>10</v>
      </c>
      <c r="AM114" s="236"/>
      <c r="AN114" s="254"/>
      <c r="AO114" s="316"/>
      <c r="AP114" s="316"/>
      <c r="AQ114" s="316"/>
      <c r="AR114" s="316"/>
      <c r="AS114" s="316"/>
      <c r="AT114" s="316"/>
      <c r="AU114" s="316"/>
      <c r="AV114" s="125"/>
      <c r="AW114" s="130"/>
      <c r="AY114" s="142"/>
    </row>
    <row r="115" spans="1:51">
      <c r="A115" s="23">
        <v>133552</v>
      </c>
      <c r="B115" s="15" t="s">
        <v>181</v>
      </c>
      <c r="C115" s="82" t="s">
        <v>171</v>
      </c>
      <c r="D115" s="19" t="s">
        <v>172</v>
      </c>
      <c r="E115" s="237"/>
      <c r="F115" s="236"/>
      <c r="G115" s="236"/>
      <c r="H115" s="236"/>
      <c r="I115" s="236"/>
      <c r="J115" s="236"/>
      <c r="K115" s="236"/>
      <c r="L115" s="236"/>
      <c r="M115" s="236"/>
      <c r="N115" s="236" t="s">
        <v>10</v>
      </c>
      <c r="O115" s="236"/>
      <c r="P115" s="254"/>
      <c r="Q115" s="237"/>
      <c r="R115" s="236"/>
      <c r="S115" s="236"/>
      <c r="T115" s="236"/>
      <c r="U115" s="236"/>
      <c r="V115" s="236"/>
      <c r="W115" s="236"/>
      <c r="X115" s="236"/>
      <c r="Y115" s="236" t="s">
        <v>10</v>
      </c>
      <c r="Z115" s="236"/>
      <c r="AA115" s="236"/>
      <c r="AB115" s="254"/>
      <c r="AC115" s="237"/>
      <c r="AD115" s="236"/>
      <c r="AE115" s="236"/>
      <c r="AF115" s="236"/>
      <c r="AG115" s="236"/>
      <c r="AH115" s="236"/>
      <c r="AI115" s="236"/>
      <c r="AJ115" s="236"/>
      <c r="AK115" s="236"/>
      <c r="AL115" s="236" t="s">
        <v>10</v>
      </c>
      <c r="AM115" s="236"/>
      <c r="AN115" s="254"/>
      <c r="AO115" s="316"/>
      <c r="AP115" s="316"/>
      <c r="AQ115" s="316"/>
      <c r="AR115" s="316"/>
      <c r="AS115" s="316"/>
      <c r="AT115" s="316"/>
      <c r="AU115" s="316"/>
      <c r="AV115" s="125"/>
      <c r="AW115" s="130"/>
      <c r="AY115" s="142"/>
    </row>
    <row r="116" spans="1:51" customHeight="1" ht="18.75">
      <c r="A116" s="25">
        <v>133703</v>
      </c>
      <c r="B116" s="18" t="s">
        <v>182</v>
      </c>
      <c r="C116" s="83" t="s">
        <v>171</v>
      </c>
      <c r="D116" s="22" t="s">
        <v>172</v>
      </c>
      <c r="E116" s="242"/>
      <c r="F116" s="243"/>
      <c r="G116" s="243"/>
      <c r="H116" s="243"/>
      <c r="I116" s="243"/>
      <c r="J116" s="243"/>
      <c r="K116" s="243"/>
      <c r="L116" s="243"/>
      <c r="M116" s="243"/>
      <c r="N116" s="243" t="s">
        <v>10</v>
      </c>
      <c r="O116" s="243"/>
      <c r="P116" s="259"/>
      <c r="Q116" s="242"/>
      <c r="R116" s="243"/>
      <c r="S116" s="243"/>
      <c r="T116" s="243"/>
      <c r="U116" s="243"/>
      <c r="V116" s="243"/>
      <c r="W116" s="243"/>
      <c r="X116" s="243"/>
      <c r="Y116" s="243" t="s">
        <v>10</v>
      </c>
      <c r="Z116" s="243"/>
      <c r="AA116" s="243"/>
      <c r="AB116" s="259"/>
      <c r="AC116" s="242"/>
      <c r="AD116" s="243"/>
      <c r="AE116" s="243"/>
      <c r="AF116" s="243"/>
      <c r="AG116" s="243"/>
      <c r="AH116" s="243"/>
      <c r="AI116" s="243"/>
      <c r="AJ116" s="243"/>
      <c r="AK116" s="243"/>
      <c r="AL116" s="243" t="s">
        <v>10</v>
      </c>
      <c r="AM116" s="243"/>
      <c r="AN116" s="259"/>
      <c r="AO116" s="319"/>
      <c r="AP116" s="319"/>
      <c r="AQ116" s="319"/>
      <c r="AR116" s="319"/>
      <c r="AS116" s="319"/>
      <c r="AT116" s="319"/>
      <c r="AU116" s="319"/>
      <c r="AV116" s="126"/>
      <c r="AW116" s="132"/>
      <c r="AY116" s="108"/>
    </row>
    <row r="117" spans="1:51" customHeight="1" ht="18.75"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  <c r="AR117" s="261"/>
      <c r="AS117" s="261"/>
      <c r="AT117" s="261"/>
      <c r="AU117" s="261"/>
      <c r="AV117" s="140"/>
      <c r="AW117" s="140"/>
    </row>
    <row r="118" spans="1:51" customHeight="1" ht="18.75">
      <c r="D118" s="40" t="s">
        <v>183</v>
      </c>
      <c r="E118" s="262">
        <f>COUNTIF(E6:E116,"x")</f>
        <v>16</v>
      </c>
      <c r="F118" s="263">
        <f>COUNTIF(F6:F116,"x")</f>
        <v>15</v>
      </c>
      <c r="G118" s="263">
        <f>COUNTIF(G6:G116,"x")</f>
        <v>18</v>
      </c>
      <c r="H118" s="263">
        <f>COUNTIF(H6:H116,"x")</f>
        <v>16</v>
      </c>
      <c r="I118" s="263">
        <f>COUNTIF(I6:I116,"x")</f>
        <v>13</v>
      </c>
      <c r="J118" s="263">
        <f>COUNTIF(J6:J116,"x")</f>
        <v>15</v>
      </c>
      <c r="K118" s="263">
        <f>COUNTIF(K6:K116,"x")</f>
        <v>22</v>
      </c>
      <c r="L118" s="263">
        <f>COUNTIF(L6:L116,"x")</f>
        <v>22</v>
      </c>
      <c r="M118" s="263">
        <f>COUNTIF(M6:M116,"x")</f>
        <v>37</v>
      </c>
      <c r="N118" s="263">
        <f>COUNTIF(N6:N116,"x")</f>
        <v>110</v>
      </c>
      <c r="O118" s="263">
        <f>COUNTIF(O6:O116,"x")</f>
        <v>0</v>
      </c>
      <c r="P118" s="264">
        <f>COUNTIF(P6:P116,"x")</f>
        <v>0</v>
      </c>
      <c r="Q118" s="262">
        <f>COUNTIF(Q6:Q116,"x")</f>
        <v>1</v>
      </c>
      <c r="R118" s="263">
        <f>COUNTIF(R6:R116,"x")</f>
        <v>1</v>
      </c>
      <c r="S118" s="263">
        <f>COUNTIF(S6:S116,"x")</f>
        <v>2</v>
      </c>
      <c r="T118" s="263">
        <f>COUNTIF(T6:T116,"x")</f>
        <v>1</v>
      </c>
      <c r="U118" s="263">
        <f>COUNTIF(U6:U116,"x")</f>
        <v>1</v>
      </c>
      <c r="V118" s="263">
        <f>COUNTIF(V6:V116,"x")</f>
        <v>1</v>
      </c>
      <c r="W118" s="263">
        <f>COUNTIF(W6:W116,"x")</f>
        <v>1</v>
      </c>
      <c r="X118" s="263">
        <f>COUNTIF(X6:X116,"x")</f>
        <v>3</v>
      </c>
      <c r="Y118" s="263">
        <f>COUNTIF(Y6:Y116,"x")</f>
        <v>14</v>
      </c>
      <c r="Z118" s="263">
        <f>COUNTIF(Z6:Z116,"x")</f>
        <v>96</v>
      </c>
      <c r="AA118" s="263">
        <f>COUNTIF(AA6:AA116,"x")</f>
        <v>0</v>
      </c>
      <c r="AB118" s="264">
        <f>COUNTIF(AB6:AB116,"x")</f>
        <v>0</v>
      </c>
      <c r="AC118" s="262">
        <f>COUNTIF(AC6:AC116,"x")</f>
        <v>0</v>
      </c>
      <c r="AD118" s="263">
        <f>COUNTIF(AD6:AD116,"x")</f>
        <v>0</v>
      </c>
      <c r="AE118" s="263">
        <f>COUNTIF(AE6:AE116,"x")</f>
        <v>1</v>
      </c>
      <c r="AF118" s="263">
        <f>COUNTIF(AF6:AF116,"x")</f>
        <v>0</v>
      </c>
      <c r="AG118" s="263">
        <f>COUNTIF(AG6:AG116,"x")</f>
        <v>0</v>
      </c>
      <c r="AH118" s="263">
        <f>COUNTIF(AH6:AH116,"x")</f>
        <v>0</v>
      </c>
      <c r="AI118" s="263">
        <f>COUNTIF(AI6:AI116,"x")</f>
        <v>0</v>
      </c>
      <c r="AJ118" s="263">
        <f>COUNTIF(AJ6:AJ116,"x")</f>
        <v>0</v>
      </c>
      <c r="AK118" s="263">
        <f>COUNTIF(AK6:AK116,"x")</f>
        <v>3</v>
      </c>
      <c r="AL118" s="263">
        <f>COUNTIF(AL6:AL116,"x")</f>
        <v>98</v>
      </c>
      <c r="AM118" s="263">
        <f>COUNTIF(AM6:AM116,"x")</f>
        <v>0</v>
      </c>
      <c r="AN118" s="263">
        <f>COUNTIF(AN6:AN116,"x")</f>
        <v>0</v>
      </c>
      <c r="AO118" s="321">
        <f>COUNTIF(AO6:AO116,"x")</f>
        <v>0</v>
      </c>
      <c r="AP118" s="268">
        <f>COUNTIF(AP6:AP116,"x")</f>
        <v>0</v>
      </c>
      <c r="AQ118" s="268">
        <f>COUNTIF(AQ6:AQ116,"x")</f>
        <v>0</v>
      </c>
      <c r="AR118" s="268">
        <f>COUNTIF(AR6:AR116,"x")</f>
        <v>0</v>
      </c>
      <c r="AS118" s="268">
        <f>COUNTIF(AS6:AS116,"x")</f>
        <v>0</v>
      </c>
      <c r="AT118" s="268">
        <f>COUNTIF(AT6:AT116,"x")</f>
        <v>0</v>
      </c>
      <c r="AU118" s="264">
        <f>COUNTIF(AU6:AU116,"x")</f>
        <v>0</v>
      </c>
      <c r="AV118" s="322">
        <f>COUNTIF(AV6:AV116,"x")</f>
        <v>3</v>
      </c>
      <c r="AW118" s="139">
        <f>COUNTIF(AW6:AW116,"x")</f>
        <v>0</v>
      </c>
    </row>
    <row r="119" spans="1:51" customHeight="1" ht="18.75"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1"/>
      <c r="AQ119" s="261"/>
      <c r="AR119" s="261"/>
      <c r="AS119" s="261"/>
      <c r="AT119" s="261"/>
      <c r="AU119" s="261"/>
      <c r="AV119" s="140"/>
      <c r="AW119" s="140"/>
    </row>
    <row r="120" spans="1:51" customHeight="1" ht="18.75">
      <c r="D120" s="40" t="s">
        <v>56</v>
      </c>
      <c r="E120" s="262">
        <f>COUNTIFS($AY$9:$AY$116,"CESFAM",E9:E116,"x")</f>
        <v>0</v>
      </c>
      <c r="F120" s="263">
        <f>COUNTIFS($AY$9:$AY$116,"CESFAM",F9:F116,"x")</f>
        <v>0</v>
      </c>
      <c r="G120" s="263">
        <f>COUNTIFS($AY$9:$AY$116,"CESFAM",G9:G116,"x")</f>
        <v>0</v>
      </c>
      <c r="H120" s="263">
        <f>COUNTIFS($AY$9:$AY$116,"CESFAM",H9:H116,"x")</f>
        <v>0</v>
      </c>
      <c r="I120" s="263">
        <f>COUNTIFS($AY$9:$AY$116,"CESFAM",I9:I116,"x")</f>
        <v>0</v>
      </c>
      <c r="J120" s="263">
        <f>COUNTIFS($AY$9:$AY$116,"CESFAM",J9:J116,"x")</f>
        <v>0</v>
      </c>
      <c r="K120" s="263">
        <f>COUNTIFS($AY$9:$AY$116,"CESFAM",K9:K116,"x")</f>
        <v>0</v>
      </c>
      <c r="L120" s="263">
        <f>COUNTIFS($AY$9:$AY$116,"CESFAM",L9:L116,"x")</f>
        <v>0</v>
      </c>
      <c r="M120" s="263">
        <f>COUNTIFS($AY$9:$AY$116,"CESFAM",M9:M116,"x")</f>
        <v>0</v>
      </c>
      <c r="N120" s="263">
        <f>COUNTIFS($AY$9:$AY$116,"CESFAM",N9:N116,"x")</f>
        <v>0</v>
      </c>
      <c r="O120" s="263">
        <f>COUNTIFS($AY$9:$AY$116,"CESFAM",O9:O116,"x")</f>
        <v>0</v>
      </c>
      <c r="P120" s="264">
        <f>COUNTIFS($AY$9:$AY$116,"CESFAM",P9:P116,"x")</f>
        <v>0</v>
      </c>
      <c r="Q120" s="262">
        <f>COUNTIFS($AY$9:$AY$116,"CESFAM",Q9:Q116,"x")</f>
        <v>0</v>
      </c>
      <c r="R120" s="263">
        <f>COUNTIFS($AY$9:$AY$116,"CESFAM",R9:R116,"x")</f>
        <v>0</v>
      </c>
      <c r="S120" s="263">
        <f>COUNTIFS($AY$9:$AY$116,"CESFAM",S9:S116,"x")</f>
        <v>0</v>
      </c>
      <c r="T120" s="263">
        <f>COUNTIFS($AY$9:$AY$116,"CESFAM",T9:T116,"x")</f>
        <v>0</v>
      </c>
      <c r="U120" s="263">
        <f>COUNTIFS($AY$9:$AY$116,"CESFAM",U9:U116,"x")</f>
        <v>0</v>
      </c>
      <c r="V120" s="263">
        <f>COUNTIFS($AY$9:$AY$116,"CESFAM",V9:V116,"x")</f>
        <v>0</v>
      </c>
      <c r="W120" s="263">
        <f>COUNTIFS($AY$9:$AY$116,"CESFAM",W9:W116,"x")</f>
        <v>0</v>
      </c>
      <c r="X120" s="263">
        <f>COUNTIFS($AY$9:$AY$116,"CESFAM",X9:X116,"x")</f>
        <v>0</v>
      </c>
      <c r="Y120" s="263">
        <f>COUNTIFS($AY$9:$AY$116,"CESFAM",Y9:Y116,"x")</f>
        <v>0</v>
      </c>
      <c r="Z120" s="263">
        <f>COUNTIFS($AY$9:$AY$116,"CESFAM",Z9:Z116,"x")</f>
        <v>0</v>
      </c>
      <c r="AA120" s="263">
        <f>COUNTIFS($AY$9:$AY$116,"CESFAM",AA9:AA116,"x")</f>
        <v>0</v>
      </c>
      <c r="AB120" s="264">
        <f>COUNTIFS($AY$9:$AY$116,"CESFAM",AB9:AB116,"x")</f>
        <v>0</v>
      </c>
      <c r="AC120" s="262">
        <f>COUNTIFS($AY$9:$AY$116,"CESFAM",AC9:AC116,"x")</f>
        <v>0</v>
      </c>
      <c r="AD120" s="263">
        <f>COUNTIFS($AY$9:$AY$116,"CESFAM",AD9:AD116,"x")</f>
        <v>0</v>
      </c>
      <c r="AE120" s="263">
        <f>COUNTIFS($AY$9:$AY$116,"CESFAM",AE9:AE116,"x")</f>
        <v>0</v>
      </c>
      <c r="AF120" s="263">
        <f>COUNTIFS($AY$9:$AY$116,"CESFAM",AF9:AF116,"x")</f>
        <v>0</v>
      </c>
      <c r="AG120" s="263">
        <f>COUNTIFS($AY$9:$AY$116,"CESFAM",AG9:AG116,"x")</f>
        <v>0</v>
      </c>
      <c r="AH120" s="263">
        <f>COUNTIFS($AY$9:$AY$116,"CESFAM",AH9:AH116,"x")</f>
        <v>0</v>
      </c>
      <c r="AI120" s="263">
        <f>COUNTIFS($AY$9:$AY$116,"CESFAM",AI9:AI116,"x")</f>
        <v>0</v>
      </c>
      <c r="AJ120" s="263">
        <f>COUNTIFS($AY$9:$AY$116,"CESFAM",AJ9:AJ116,"x")</f>
        <v>0</v>
      </c>
      <c r="AK120" s="263">
        <f>COUNTIFS($AY$9:$AY$116,"CESFAM",AK9:AK116,"x")</f>
        <v>0</v>
      </c>
      <c r="AL120" s="263">
        <f>COUNTIFS($AY$9:$AY$116,"CESFAM",AL9:AL116,"x")</f>
        <v>0</v>
      </c>
      <c r="AM120" s="263">
        <f>COUNTIFS($AY$9:$AY$116,"CESFAM",AM9:AM116,"x")</f>
        <v>0</v>
      </c>
      <c r="AN120" s="264">
        <f>COUNTIFS($AY$9:$AY$116,"CESFAM",AN9:AN116,"x")</f>
        <v>0</v>
      </c>
      <c r="AO120" s="263">
        <f>COUNTIFS($AY$9:$AY$116,"CESFAM",AO9:AO116,"x")</f>
        <v>0</v>
      </c>
      <c r="AP120" s="263">
        <f>COUNTIFS($AY$9:$AY$116,"CESFAM",AP9:AP116,"x")</f>
        <v>0</v>
      </c>
      <c r="AQ120" s="263">
        <f>COUNTIFS($AY$9:$AY$116,"CESFAM",AQ9:AQ116,"x")</f>
        <v>0</v>
      </c>
      <c r="AR120" s="263">
        <f>COUNTIFS($AY$9:$AY$116,"CESFAM",AR9:AR116,"x")</f>
        <v>0</v>
      </c>
      <c r="AS120" s="263">
        <f>COUNTIFS($AY$9:$AY$116,"CESFAM",AS9:AS116,"x")</f>
        <v>0</v>
      </c>
      <c r="AT120" s="263">
        <f>COUNTIFS($AY$9:$AY$116,"CESFAM",AT9:AT116,"x")</f>
        <v>0</v>
      </c>
      <c r="AU120" s="263">
        <f>COUNTIFS($AY$9:$AY$116,"CESFAM",AU9:AU116,"x")</f>
        <v>0</v>
      </c>
      <c r="AV120" s="138">
        <f>COUNTIFS($AY$9:$AY$116,"CESFAM",AV9:AV116,"x")</f>
        <v>0</v>
      </c>
      <c r="AW120" s="139">
        <f>COUNTIFS($AY$9:$AY$116,"CESFAM",AW9:AW116,"x")</f>
        <v>0</v>
      </c>
    </row>
    <row r="121" spans="1:51" customHeight="1" ht="18.75">
      <c r="D121" s="40" t="s">
        <v>54</v>
      </c>
      <c r="E121" s="262">
        <f>COUNTIFS($AY$6:$AY$116,"HOSPITAL",E6:E116,"x")</f>
        <v>0</v>
      </c>
      <c r="F121" s="263">
        <f>COUNTIFS($AY$6:$AY$116,"HOSPITAL",F6:F116,"x")</f>
        <v>0</v>
      </c>
      <c r="G121" s="263">
        <f>COUNTIFS($AY$6:$AY$116,"HOSPITAL",G6:G116,"x")</f>
        <v>0</v>
      </c>
      <c r="H121" s="263">
        <f>COUNTIFS($AY$6:$AY$116,"HOSPITAL",H6:H116,"x")</f>
        <v>0</v>
      </c>
      <c r="I121" s="263">
        <f>COUNTIFS($AY$6:$AY$116,"HOSPITAL",I6:I116,"x")</f>
        <v>0</v>
      </c>
      <c r="J121" s="263">
        <f>COUNTIFS($AY$6:$AY$116,"HOSPITAL",J6:J116,"x")</f>
        <v>0</v>
      </c>
      <c r="K121" s="263">
        <f>COUNTIFS($AY$6:$AY$116,"HOSPITAL",K6:K116,"x")</f>
        <v>0</v>
      </c>
      <c r="L121" s="263">
        <f>COUNTIFS($AY$6:$AY$116,"HOSPITAL",L6:L116,"x")</f>
        <v>0</v>
      </c>
      <c r="M121" s="263">
        <f>COUNTIFS($AY$6:$AY$116,"HOSPITAL",M6:M116,"x")</f>
        <v>0</v>
      </c>
      <c r="N121" s="263">
        <f>COUNTIFS($AY$6:$AY$116,"HOSPITAL",N6:N116,"x")</f>
        <v>0</v>
      </c>
      <c r="O121" s="263">
        <f>COUNTIFS($AY$6:$AY$116,"HOSPITAL",O6:O116,"x")</f>
        <v>0</v>
      </c>
      <c r="P121" s="264">
        <f>COUNTIFS($AY$6:$AY$116,"HOSPITAL",P6:P116,"x")</f>
        <v>0</v>
      </c>
      <c r="Q121" s="262">
        <f>COUNTIFS($AY$6:$AY$116,"HOSPITAL",Q6:Q116,"x")</f>
        <v>0</v>
      </c>
      <c r="R121" s="263">
        <f>COUNTIFS($AY$6:$AY$116,"HOSPITAL",R6:R116,"x")</f>
        <v>0</v>
      </c>
      <c r="S121" s="263">
        <f>COUNTIFS($AY$6:$AY$116,"HOSPITAL",S6:S116,"x")</f>
        <v>0</v>
      </c>
      <c r="T121" s="263">
        <f>COUNTIFS($AY$6:$AY$116,"HOSPITAL",T6:T116,"x")</f>
        <v>0</v>
      </c>
      <c r="U121" s="263">
        <f>COUNTIFS($AY$6:$AY$116,"HOSPITAL",U6:U116,"x")</f>
        <v>0</v>
      </c>
      <c r="V121" s="263">
        <f>COUNTIFS($AY$6:$AY$116,"HOSPITAL",V6:V116,"x")</f>
        <v>0</v>
      </c>
      <c r="W121" s="263">
        <f>COUNTIFS($AY$6:$AY$116,"HOSPITAL",W6:W116,"x")</f>
        <v>0</v>
      </c>
      <c r="X121" s="263">
        <f>COUNTIFS($AY$6:$AY$116,"HOSPITAL",X6:X116,"x")</f>
        <v>0</v>
      </c>
      <c r="Y121" s="263">
        <f>COUNTIFS($AY$6:$AY$116,"HOSPITAL",Y6:Y116,"x")</f>
        <v>0</v>
      </c>
      <c r="Z121" s="263">
        <f>COUNTIFS($AY$6:$AY$116,"HOSPITAL",Z6:Z116,"x")</f>
        <v>0</v>
      </c>
      <c r="AA121" s="263">
        <f>COUNTIFS($AY$6:$AY$116,"HOSPITAL",AA6:AA116,"x")</f>
        <v>0</v>
      </c>
      <c r="AB121" s="264">
        <f>COUNTIFS($AY$6:$AY$116,"HOSPITAL",AB6:AB116,"x")</f>
        <v>0</v>
      </c>
      <c r="AC121" s="262">
        <f>COUNTIFS($AY$6:$AY$116,"HOSPITAL",AC6:AC116,"x")</f>
        <v>0</v>
      </c>
      <c r="AD121" s="263">
        <f>COUNTIFS($AY$6:$AY$116,"HOSPITAL",AD6:AD116,"x")</f>
        <v>0</v>
      </c>
      <c r="AE121" s="263">
        <f>COUNTIFS($AY$6:$AY$116,"HOSPITAL",AE6:AE116,"x")</f>
        <v>0</v>
      </c>
      <c r="AF121" s="263">
        <f>COUNTIFS($AY$6:$AY$116,"HOSPITAL",AF6:AF116,"x")</f>
        <v>0</v>
      </c>
      <c r="AG121" s="263">
        <f>COUNTIFS($AY$6:$AY$116,"HOSPITAL",AG6:AG116,"x")</f>
        <v>0</v>
      </c>
      <c r="AH121" s="263">
        <f>COUNTIFS($AY$6:$AY$116,"HOSPITAL",AH6:AH116,"x")</f>
        <v>0</v>
      </c>
      <c r="AI121" s="263">
        <f>COUNTIFS($AY$6:$AY$116,"HOSPITAL",AI6:AI116,"x")</f>
        <v>0</v>
      </c>
      <c r="AJ121" s="263">
        <f>COUNTIFS($AY$6:$AY$116,"HOSPITAL",AJ6:AJ116,"x")</f>
        <v>0</v>
      </c>
      <c r="AK121" s="263">
        <f>COUNTIFS($AY$6:$AY$116,"HOSPITAL",AK6:AK116,"x")</f>
        <v>0</v>
      </c>
      <c r="AL121" s="263">
        <f>COUNTIFS($AY$6:$AY$116,"HOSPITAL",AL6:AL116,"x")</f>
        <v>0</v>
      </c>
      <c r="AM121" s="263">
        <f>COUNTIFS($AY$6:$AY$116,"HOSPITAL",AM6:AM116,"x")</f>
        <v>0</v>
      </c>
      <c r="AN121" s="264">
        <f>COUNTIFS($AY$6:$AY$116,"HOSPITAL",AN6:AN116,"x")</f>
        <v>0</v>
      </c>
      <c r="AO121" s="263">
        <f>COUNTIFS($AY$6:$AY$116,"HOSPITAL",AO6:AO116,"x")</f>
        <v>0</v>
      </c>
      <c r="AP121" s="263">
        <f>COUNTIFS($AY$6:$AY$116,"HOSPITAL",AP6:AP116,"x")</f>
        <v>0</v>
      </c>
      <c r="AQ121" s="263">
        <f>COUNTIFS($AY$6:$AY$116,"HOSPITAL",AQ6:AQ116,"x")</f>
        <v>0</v>
      </c>
      <c r="AR121" s="263">
        <f>COUNTIFS($AY$6:$AY$116,"HOSPITAL",AR6:AR116,"x")</f>
        <v>0</v>
      </c>
      <c r="AS121" s="263">
        <f>COUNTIFS($AY$6:$AY$116,"HOSPITAL",AS6:AS116,"x")</f>
        <v>0</v>
      </c>
      <c r="AT121" s="263">
        <f>COUNTIFS($AY$6:$AY$116,"HOSPITAL",AT6:AT116,"x")</f>
        <v>0</v>
      </c>
      <c r="AU121" s="263">
        <f>COUNTIFS($AY$6:$AY$116,"HOSPITAL",AU6:AU116,"x")</f>
        <v>0</v>
      </c>
      <c r="AV121" s="138">
        <f>COUNTIFS($AY$6:$AY$116,"HOSPITAL",AV6:AV116,"x")</f>
        <v>0</v>
      </c>
      <c r="AW121" s="139">
        <f>COUNTIFS($AY$6:$AY$116,"HOSPITAL",AW6:AW116,"x")</f>
        <v>0</v>
      </c>
    </row>
    <row r="122" spans="1:51" customHeight="1" ht="18.75">
      <c r="D122" s="212" t="s">
        <v>51</v>
      </c>
      <c r="E122" s="265">
        <f>COUNTIFS($AY$6:$AY$116,"DSS",E6:E116,"x")</f>
        <v>0</v>
      </c>
      <c r="F122" s="266">
        <f>COUNTIFS($AY$6:$AY$116,"DSS",F6:F116,"x")</f>
        <v>0</v>
      </c>
      <c r="G122" s="266">
        <f>COUNTIFS($AY$6:$AY$116,"DSS",G6:G116,"x")</f>
        <v>0</v>
      </c>
      <c r="H122" s="266">
        <f>COUNTIFS($AY$6:$AY$116,"DSS",H6:H116,"x")</f>
        <v>0</v>
      </c>
      <c r="I122" s="266">
        <f>COUNTIFS($AY$6:$AY$116,"DSS",I6:I116,"x")</f>
        <v>0</v>
      </c>
      <c r="J122" s="266">
        <f>COUNTIFS($AY$6:$AY$116,"DSS",J6:J116,"x")</f>
        <v>0</v>
      </c>
      <c r="K122" s="266">
        <f>COUNTIFS($AY$6:$AY$116,"DSS",K6:K116,"x")</f>
        <v>0</v>
      </c>
      <c r="L122" s="266">
        <f>COUNTIFS($AY$6:$AY$116,"DSS",L6:L116,"x")</f>
        <v>0</v>
      </c>
      <c r="M122" s="266">
        <f>COUNTIFS($AY$6:$AY$116,"DSS",M6:M116,"x")</f>
        <v>0</v>
      </c>
      <c r="N122" s="266">
        <f>COUNTIFS($AY$6:$AY$116,"DSS",N6:N116,"x")</f>
        <v>0</v>
      </c>
      <c r="O122" s="266">
        <f>COUNTIFS($AY$6:$AY$116,"DSS",O6:O116,"x")</f>
        <v>0</v>
      </c>
      <c r="P122" s="267">
        <f>COUNTIFS($AY$6:$AY$116,"DSS",P6:P116,"x")</f>
        <v>0</v>
      </c>
      <c r="Q122" s="262">
        <f>COUNTIFS($AY$6:$AY$116,"DSS",Q6:Q116,"x")</f>
        <v>0</v>
      </c>
      <c r="R122" s="263">
        <f>COUNTIFS($AY$6:$AY$116,"DSS",R6:R116,"x")</f>
        <v>0</v>
      </c>
      <c r="S122" s="263">
        <f>COUNTIFS($AY$6:$AY$116,"DSS",S6:S116,"x")</f>
        <v>0</v>
      </c>
      <c r="T122" s="263">
        <f>COUNTIFS($AY$6:$AY$116,"DSS",T6:T116,"x")</f>
        <v>0</v>
      </c>
      <c r="U122" s="263">
        <f>COUNTIFS($AY$6:$AY$116,"DSS",U6:U116,"x")</f>
        <v>0</v>
      </c>
      <c r="V122" s="263">
        <f>COUNTIFS($AY$6:$AY$116,"DSS",V6:V116,"x")</f>
        <v>0</v>
      </c>
      <c r="W122" s="263">
        <f>COUNTIFS($AY$6:$AY$116,"DSS",W6:W116,"x")</f>
        <v>0</v>
      </c>
      <c r="X122" s="263">
        <f>COUNTIFS($AY$6:$AY$116,"DSS",X6:X116,"x")</f>
        <v>0</v>
      </c>
      <c r="Y122" s="263">
        <f>COUNTIFS($AY$6:$AY$116,"DSS",Y6:Y116,"x")</f>
        <v>0</v>
      </c>
      <c r="Z122" s="263">
        <f>COUNTIFS($AY$6:$AY$116,"DSS",Z6:Z116,"x")</f>
        <v>0</v>
      </c>
      <c r="AA122" s="263">
        <f>COUNTIFS($AY$6:$AY$116,"DSS",AA6:AA116,"x")</f>
        <v>0</v>
      </c>
      <c r="AB122" s="264">
        <f>COUNTIFS($AY$6:$AY$116,"DSS",AB6:AB116,"x")</f>
        <v>0</v>
      </c>
      <c r="AC122" s="262">
        <f>COUNTIFS($AY$6:$AY$116,"DSS",AC6:AC116,"x")</f>
        <v>0</v>
      </c>
      <c r="AD122" s="263">
        <f>COUNTIFS($AY$6:$AY$116,"DSS",AD6:AD116,"x")</f>
        <v>0</v>
      </c>
      <c r="AE122" s="263">
        <f>COUNTIFS($AY$6:$AY$116,"DSS",AE6:AE116,"x")</f>
        <v>0</v>
      </c>
      <c r="AF122" s="263">
        <f>COUNTIFS($AY$6:$AY$116,"DSS",AF6:AF116,"x")</f>
        <v>0</v>
      </c>
      <c r="AG122" s="263">
        <f>COUNTIFS($AY$6:$AY$116,"DSS",AG6:AG116,"x")</f>
        <v>0</v>
      </c>
      <c r="AH122" s="263">
        <f>COUNTIFS($AY$6:$AY$116,"DSS",AH6:AH116,"x")</f>
        <v>0</v>
      </c>
      <c r="AI122" s="263">
        <f>COUNTIFS($AY$6:$AY$116,"DSS",AI6:AI116,"x")</f>
        <v>0</v>
      </c>
      <c r="AJ122" s="263">
        <f>COUNTIFS($AY$6:$AY$116,"DSS",AJ6:AJ116,"x")</f>
        <v>0</v>
      </c>
      <c r="AK122" s="263">
        <f>COUNTIFS($AY$6:$AY$116,"DSS",AK6:AK116,"x")</f>
        <v>0</v>
      </c>
      <c r="AL122" s="263">
        <f>COUNTIFS($AY$6:$AY$116,"DSS",AL6:AL116,"x")</f>
        <v>0</v>
      </c>
      <c r="AM122" s="263">
        <f>COUNTIFS($AY$6:$AY$116,"DSS",AM6:AM116,"x")</f>
        <v>0</v>
      </c>
      <c r="AN122" s="264">
        <f>COUNTIFS($AY$6:$AY$116,"DSS",AN6:AN116,"x")</f>
        <v>0</v>
      </c>
      <c r="AO122" s="263">
        <f>COUNTIFS($AY$6:$AY$116,"DSS",AO6:AO116,"x")</f>
        <v>0</v>
      </c>
      <c r="AP122" s="263">
        <f>COUNTIFS($AY$6:$AY$116,"DSS",AP6:AP116,"x")</f>
        <v>0</v>
      </c>
      <c r="AQ122" s="263">
        <f>COUNTIFS($AY$6:$AY$116,"DSS",AQ6:AQ116,"x")</f>
        <v>0</v>
      </c>
      <c r="AR122" s="263">
        <f>COUNTIFS($AY$6:$AY$116,"DSS",AR6:AR116,"x")</f>
        <v>0</v>
      </c>
      <c r="AS122" s="263">
        <f>COUNTIFS($AY$6:$AY$116,"DSS",AS6:AS116,"x")</f>
        <v>0</v>
      </c>
      <c r="AT122" s="263">
        <f>COUNTIFS($AY$6:$AY$116,"DSS",AT6:AT116,"x")</f>
        <v>0</v>
      </c>
      <c r="AU122" s="263">
        <f>COUNTIFS($AY$6:$AY$116,"DSS",AU6:AU116,"x")</f>
        <v>0</v>
      </c>
      <c r="AV122" s="138">
        <f>COUNTIFS($AY$6:$AY$116,"DSS",AV6:AV116,"x")</f>
        <v>0</v>
      </c>
      <c r="AW122" s="139">
        <f>COUNTIFS($AY$6:$AY$116,"DSS",AW6:AW116,"x")</f>
        <v>0</v>
      </c>
    </row>
    <row r="123" spans="1:51" customHeight="1" ht="34.5">
      <c r="D123" s="214" t="s">
        <v>184</v>
      </c>
      <c r="E123" s="268">
        <f>SUM(E124:E125)</f>
        <v>0</v>
      </c>
      <c r="F123" s="268">
        <f>SUM(F124:F125)</f>
        <v>0</v>
      </c>
      <c r="G123" s="268">
        <f>SUM(G124:G125)</f>
        <v>0</v>
      </c>
      <c r="H123" s="268">
        <f>SUM(H124:H125)</f>
        <v>0</v>
      </c>
      <c r="I123" s="268">
        <f>SUM(I124:I125)</f>
        <v>0</v>
      </c>
      <c r="J123" s="268">
        <f>SUM(J124:J125)</f>
        <v>0</v>
      </c>
      <c r="K123" s="268">
        <f>SUM(K124:K125)</f>
        <v>1</v>
      </c>
      <c r="L123" s="268">
        <f>SUM(L124:L125)</f>
        <v>2</v>
      </c>
      <c r="M123" s="268">
        <f>SUM(M124:M125)</f>
        <v>1</v>
      </c>
      <c r="N123" s="268">
        <f>SUM(N124:N125)</f>
        <v>2</v>
      </c>
      <c r="O123" s="268">
        <f>SUM(O124:O125)</f>
        <v>0</v>
      </c>
      <c r="P123" s="264">
        <f>SUM(P124:P125)</f>
        <v>0</v>
      </c>
      <c r="Q123" s="269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1"/>
      <c r="AC123" s="272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1"/>
      <c r="AO123" s="270"/>
      <c r="AP123" s="270"/>
      <c r="AQ123" s="270"/>
      <c r="AR123" s="270"/>
      <c r="AS123" s="270"/>
      <c r="AT123" s="270"/>
      <c r="AU123" s="270"/>
      <c r="AV123" s="210"/>
      <c r="AW123" s="211"/>
    </row>
    <row r="124" spans="1:51" customHeight="1" ht="3" hidden="true">
      <c r="D124" s="213" t="s">
        <v>185</v>
      </c>
      <c r="E124" s="273">
        <f>COUNTIF(E106,"x")</f>
        <v>0</v>
      </c>
      <c r="F124" s="273">
        <f>COUNTIF(F106,"x")</f>
        <v>0</v>
      </c>
      <c r="G124" s="273">
        <f>COUNTIF(G106,"x")</f>
        <v>0</v>
      </c>
      <c r="H124" s="273">
        <f>COUNTIF(H106,"x")</f>
        <v>0</v>
      </c>
      <c r="I124" s="273">
        <f>COUNTIF(I106,"x")</f>
        <v>0</v>
      </c>
      <c r="J124" s="273">
        <f>COUNTIF(J106,"x")</f>
        <v>0</v>
      </c>
      <c r="K124" s="273">
        <f>COUNTIF(K106,"x")</f>
        <v>1</v>
      </c>
      <c r="L124" s="273">
        <f>COUNTIF(L106,"x")</f>
        <v>1</v>
      </c>
      <c r="M124" s="273">
        <f>COUNTIF(M106,"x")</f>
        <v>1</v>
      </c>
      <c r="N124" s="273">
        <f>COUNTIF(N106,"x")</f>
        <v>1</v>
      </c>
      <c r="O124" s="273">
        <f>COUNTIF(O106,"x")</f>
        <v>0</v>
      </c>
      <c r="P124" s="273">
        <f>COUNTIF(P106,"x")</f>
        <v>0</v>
      </c>
    </row>
    <row r="125" spans="1:51" customHeight="1" ht="12.75" hidden="true">
      <c r="D125" s="189" t="s">
        <v>186</v>
      </c>
      <c r="E125" s="274">
        <f>COUNTIF(E107,"x")</f>
        <v>0</v>
      </c>
      <c r="F125" s="274">
        <f>COUNTIF(F107,"x")</f>
        <v>0</v>
      </c>
      <c r="G125" s="274">
        <f>COUNTIF(G107,"x")</f>
        <v>0</v>
      </c>
      <c r="H125" s="274">
        <f>COUNTIF(H107,"x")</f>
        <v>0</v>
      </c>
      <c r="I125" s="274">
        <f>COUNTIF(I107,"x")</f>
        <v>0</v>
      </c>
      <c r="J125" s="274">
        <f>COUNTIF(J107,"x")</f>
        <v>0</v>
      </c>
      <c r="K125" s="274">
        <f>COUNTIF(K67,"x")</f>
        <v>0</v>
      </c>
      <c r="L125" s="274">
        <f>COUNTIF(L67,"x")</f>
        <v>1</v>
      </c>
      <c r="M125" s="274">
        <f>COUNTIF(M107,"x")</f>
        <v>0</v>
      </c>
      <c r="N125" s="274">
        <f>COUNTIF(N107,"x")</f>
        <v>1</v>
      </c>
      <c r="O125" s="274">
        <f>COUNTIF(O107,"x")</f>
        <v>0</v>
      </c>
      <c r="P125" s="274">
        <f>COUNTIF(P107,"x")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V3:AW3"/>
    <mergeCell ref="AV4:AW4"/>
    <mergeCell ref="E4:P4"/>
    <mergeCell ref="E3:P3"/>
    <mergeCell ref="Q3:AB3"/>
    <mergeCell ref="Q4:AB4"/>
    <mergeCell ref="AC3:AN3"/>
    <mergeCell ref="AC4:AN4"/>
    <mergeCell ref="AO4:AU4"/>
    <mergeCell ref="AO3:AU3"/>
  </mergeCells>
  <conditionalFormatting sqref="E6:AW33">
    <cfRule type="cellIs" dxfId="0" priority="1" operator="equal">
      <formula>"x"</formula>
    </cfRule>
  </conditionalFormatting>
  <conditionalFormatting sqref="E35:AW46">
    <cfRule type="cellIs" dxfId="0" priority="2" operator="equal">
      <formula>"x"</formula>
    </cfRule>
  </conditionalFormatting>
  <conditionalFormatting sqref="E48:AW58">
    <cfRule type="cellIs" dxfId="0" priority="3" operator="equal">
      <formula>"x"</formula>
    </cfRule>
  </conditionalFormatting>
  <conditionalFormatting sqref="E60:AW64">
    <cfRule type="cellIs" dxfId="0" priority="4" operator="equal">
      <formula>"x"</formula>
    </cfRule>
  </conditionalFormatting>
  <conditionalFormatting sqref="E66:AW103">
    <cfRule type="cellIs" dxfId="0" priority="5" operator="equal">
      <formula>"x"</formula>
    </cfRule>
  </conditionalFormatting>
  <conditionalFormatting sqref="E105:AW116">
    <cfRule type="cellIs" dxfId="0" priority="6" operator="equal">
      <formula>"x"</formula>
    </cfRule>
  </conditionalFormatting>
  <conditionalFormatting sqref="E34:AW34">
    <cfRule type="cellIs" dxfId="0" priority="7" operator="equal">
      <formula>"x"</formula>
    </cfRule>
  </conditionalFormatting>
  <conditionalFormatting sqref="E47:AW47">
    <cfRule type="cellIs" dxfId="0" priority="8" operator="equal">
      <formula>"x"</formula>
    </cfRule>
  </conditionalFormatting>
  <conditionalFormatting sqref="E59:AW59">
    <cfRule type="cellIs" dxfId="0" priority="9" operator="equal">
      <formula>"x"</formula>
    </cfRule>
  </conditionalFormatting>
  <conditionalFormatting sqref="E65:AW65">
    <cfRule type="cellIs" dxfId="0" priority="10" operator="equal">
      <formula>"x"</formula>
    </cfRule>
  </conditionalFormatting>
  <conditionalFormatting sqref="E104:AW104">
    <cfRule type="cellIs" dxfId="0" priority="11" operator="equal">
      <formula>"x"</formula>
    </cfRule>
  </conditionalFormatting>
  <printOptions gridLines="false" gridLinesSet="true"/>
  <pageMargins left="0.7" right="0.7" top="0.75" bottom="0.75" header="0.3" footer="0.3"/>
  <pageSetup paperSize="1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T19"/>
  <sheetViews>
    <sheetView tabSelected="0" workbookViewId="0" showGridLines="true" showRowColHeaders="1">
      <selection activeCell="AS19" sqref="AS19:AT19"/>
    </sheetView>
  </sheetViews>
  <sheetFormatPr defaultRowHeight="14.4" outlineLevelRow="0" outlineLevelCol="0"/>
  <cols>
    <col min="1" max="1" width="15.7109375" customWidth="true" style="0"/>
    <col min="2" max="2" width="4.7109375" customWidth="true" style="0"/>
    <col min="3" max="3" width="4.7109375" customWidth="true" style="0"/>
    <col min="4" max="4" width="4.7109375" customWidth="true" style="0"/>
    <col min="5" max="5" width="4.7109375" customWidth="true" style="0"/>
    <col min="6" max="6" width="4.7109375" customWidth="true" style="0"/>
    <col min="7" max="7" width="4.7109375" customWidth="true" style="0"/>
    <col min="8" max="8" width="4.7109375" customWidth="true" style="0"/>
    <col min="9" max="9" width="4.7109375" customWidth="true" style="0"/>
    <col min="10" max="10" width="4.7109375" customWidth="true" style="0"/>
    <col min="11" max="11" width="4.7109375" customWidth="true" style="0"/>
    <col min="12" max="12" width="4.7109375" customWidth="true" style="0"/>
    <col min="13" max="13" width="4.7109375" customWidth="true" style="0"/>
    <col min="14" max="14" width="4.7109375" customWidth="true" style="0"/>
    <col min="15" max="15" width="4.7109375" customWidth="true" style="0"/>
    <col min="16" max="16" width="4.7109375" customWidth="true" style="0"/>
    <col min="17" max="17" width="4.7109375" customWidth="true" style="0"/>
    <col min="18" max="18" width="4.7109375" customWidth="true" style="0"/>
    <col min="19" max="19" width="4.7109375" customWidth="true" style="0"/>
    <col min="20" max="20" width="4.7109375" customWidth="true" style="0"/>
    <col min="21" max="21" width="4.7109375" customWidth="true" style="0"/>
    <col min="22" max="22" width="4.7109375" customWidth="true" style="0"/>
    <col min="23" max="23" width="4.7109375" customWidth="true" style="0"/>
    <col min="24" max="24" width="4.7109375" customWidth="true" style="0"/>
    <col min="25" max="25" width="4.7109375" customWidth="true" style="0"/>
    <col min="26" max="26" width="4.7109375" customWidth="true" style="0"/>
    <col min="27" max="27" width="4.7109375" customWidth="true" style="0"/>
    <col min="28" max="28" width="4.7109375" customWidth="true" style="0"/>
    <col min="29" max="29" width="4.7109375" customWidth="true" style="0"/>
    <col min="30" max="30" width="4.7109375" customWidth="true" style="0"/>
    <col min="31" max="31" width="4.7109375" customWidth="true" style="0"/>
    <col min="32" max="32" width="4.7109375" customWidth="true" style="0"/>
    <col min="33" max="33" width="4.7109375" customWidth="true" style="0"/>
    <col min="34" max="34" width="4.7109375" customWidth="true" style="0"/>
    <col min="35" max="35" width="4.7109375" customWidth="true" style="0"/>
    <col min="36" max="36" width="4.7109375" customWidth="true" style="0"/>
    <col min="37" max="37" width="4.7109375" customWidth="true" style="0"/>
    <col min="38" max="38" width="5.42578125" customWidth="true" style="0"/>
    <col min="39" max="39" width="5.42578125" customWidth="true" style="0"/>
    <col min="40" max="40" width="5.42578125" customWidth="true" style="0"/>
    <col min="41" max="41" width="5.42578125" customWidth="true" style="0"/>
    <col min="42" max="42" width="5.42578125" customWidth="true" style="0"/>
    <col min="43" max="43" width="5.42578125" customWidth="true" style="0"/>
    <col min="44" max="44" width="5.42578125" customWidth="true" style="0"/>
  </cols>
  <sheetData>
    <row r="1" spans="1:46" customHeight="1" ht="23.25" s="11" customFormat="1">
      <c r="A1" s="39" t="s">
        <v>187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46" customHeight="1" ht="18.75" s="11" customFormat="1">
      <c r="A2" s="1"/>
      <c r="B2" s="9"/>
      <c r="C2" s="9"/>
      <c r="D2" s="9"/>
      <c r="E2" s="9"/>
      <c r="F2" s="4"/>
      <c r="G2" s="4"/>
      <c r="H2" s="4"/>
      <c r="I2" s="4"/>
      <c r="J2" s="4"/>
      <c r="K2" s="4"/>
      <c r="L2" s="4"/>
      <c r="M2" s="4"/>
      <c r="N2" s="4"/>
    </row>
    <row r="3" spans="1:46" customHeight="1" ht="16.5" s="35" customFormat="1">
      <c r="A3" s="151" t="s">
        <v>17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46" customHeight="1" ht="32.25" s="35" customFormat="1">
      <c r="A4" s="147" t="s">
        <v>188</v>
      </c>
      <c r="B4" s="399" t="s">
        <v>3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3"/>
      <c r="N4" s="399" t="s">
        <v>4</v>
      </c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3"/>
      <c r="Z4" s="399" t="s">
        <v>5</v>
      </c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3"/>
      <c r="AL4" s="399" t="s">
        <v>7</v>
      </c>
      <c r="AM4" s="422"/>
      <c r="AN4" s="422"/>
      <c r="AO4" s="422"/>
      <c r="AP4" s="422"/>
      <c r="AQ4" s="422"/>
      <c r="AR4" s="423"/>
      <c r="AS4" s="399" t="s">
        <v>8</v>
      </c>
      <c r="AT4" s="423"/>
    </row>
    <row r="5" spans="1:46" customHeight="1" ht="16.5" s="35" customFormat="1">
      <c r="A5" s="420" t="s">
        <v>189</v>
      </c>
      <c r="B5" s="407" t="s">
        <v>43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9"/>
      <c r="N5" s="407" t="s">
        <v>43</v>
      </c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9"/>
      <c r="Z5" s="407" t="s">
        <v>43</v>
      </c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9"/>
      <c r="AL5" s="407" t="s">
        <v>43</v>
      </c>
      <c r="AM5" s="408"/>
      <c r="AN5" s="408"/>
      <c r="AO5" s="408"/>
      <c r="AP5" s="408"/>
      <c r="AQ5" s="408"/>
      <c r="AR5" s="409"/>
      <c r="AS5" s="407">
        <v>2022</v>
      </c>
      <c r="AT5" s="409"/>
    </row>
    <row r="6" spans="1:46" customHeight="1" ht="16.5" s="35" customFormat="1">
      <c r="A6" s="421"/>
      <c r="B6" s="62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4">
        <v>12</v>
      </c>
      <c r="N6" s="62">
        <v>1</v>
      </c>
      <c r="O6" s="33">
        <v>2</v>
      </c>
      <c r="P6" s="33">
        <v>3</v>
      </c>
      <c r="Q6" s="33">
        <v>4</v>
      </c>
      <c r="R6" s="33">
        <v>5</v>
      </c>
      <c r="S6" s="33">
        <v>6</v>
      </c>
      <c r="T6" s="33">
        <v>7</v>
      </c>
      <c r="U6" s="33">
        <v>8</v>
      </c>
      <c r="V6" s="33">
        <v>9</v>
      </c>
      <c r="W6" s="33">
        <v>10</v>
      </c>
      <c r="X6" s="33">
        <v>11</v>
      </c>
      <c r="Y6" s="34">
        <v>12</v>
      </c>
      <c r="Z6" s="62">
        <v>1</v>
      </c>
      <c r="AA6" s="33">
        <v>2</v>
      </c>
      <c r="AB6" s="33">
        <v>3</v>
      </c>
      <c r="AC6" s="33">
        <v>4</v>
      </c>
      <c r="AD6" s="33">
        <v>5</v>
      </c>
      <c r="AE6" s="33">
        <v>6</v>
      </c>
      <c r="AF6" s="33">
        <v>7</v>
      </c>
      <c r="AG6" s="33">
        <v>8</v>
      </c>
      <c r="AH6" s="33">
        <v>9</v>
      </c>
      <c r="AI6" s="33">
        <v>10</v>
      </c>
      <c r="AJ6" s="33">
        <v>11</v>
      </c>
      <c r="AK6" s="34">
        <v>12</v>
      </c>
      <c r="AL6" s="332">
        <v>6</v>
      </c>
      <c r="AM6" s="332">
        <v>7</v>
      </c>
      <c r="AN6" s="332">
        <v>8</v>
      </c>
      <c r="AO6" s="332">
        <v>9</v>
      </c>
      <c r="AP6" s="332">
        <v>10</v>
      </c>
      <c r="AQ6" s="332">
        <v>11</v>
      </c>
      <c r="AR6" s="332">
        <v>12</v>
      </c>
      <c r="AS6" s="182">
        <v>6</v>
      </c>
      <c r="AT6" s="34">
        <v>12</v>
      </c>
    </row>
    <row r="7" spans="1:46" customHeight="1" ht="15.75" s="35" customFormat="1">
      <c r="A7" s="63" t="s">
        <v>190</v>
      </c>
      <c r="B7" s="74" t="str">
        <f>IF(COUNTIF(Establecimiento!$E$9:$E$18,"x")+COUNTIF(Establecimiento!$E$21:$E$21,"x")&gt;=1,"x","")</f>
        <v>x</v>
      </c>
      <c r="C7" s="122" t="str">
        <f>IF(COUNTIF(Establecimiento!$F$9:$F$18,"x")+COUNTIF(Establecimiento!$F$21:$F$21,"x")&gt;=1,"x","")</f>
        <v>x</v>
      </c>
      <c r="D7" s="122" t="str">
        <f>IF(COUNTIF(Establecimiento!$G$9:$G$18,"x")+COUNTIF(Establecimiento!$G$21:$G$21,"x")&gt;=1,"x","")</f>
        <v>x</v>
      </c>
      <c r="E7" s="122" t="str">
        <f>IF(COUNTIF(Establecimiento!$H$9:$H$18,"x")+COUNTIF(Establecimiento!$H$21:$H$21,"x")&gt;=1,"x","")</f>
        <v>x</v>
      </c>
      <c r="F7" s="122" t="str">
        <f>IF(COUNTIF(Establecimiento!$I$9:$I$18,"x")+COUNTIF(Establecimiento!$I$21:$I$21,"x")&gt;=1,"x","")</f>
        <v>x</v>
      </c>
      <c r="G7" s="122" t="str">
        <f>IF(COUNTIF(Establecimiento!$J$9:$J$18,"x")+COUNTIF(Establecimiento!$J$21:$J$21,"x")&gt;=1,"x","")</f>
        <v>x</v>
      </c>
      <c r="H7" s="122" t="str">
        <f>IF(COUNTIF(Establecimiento!$K$9:$K$18,"x")+COUNTIF(Establecimiento!$K$21:$K$21,"x")&gt;=1,"x","")</f>
        <v>x</v>
      </c>
      <c r="I7" s="122" t="str">
        <f>IF(COUNTIF(Establecimiento!$L$9:$L$18,"x")+COUNTIF(Establecimiento!$L$21:$L$21,"x")&gt;=1,"x","")</f>
        <v>x</v>
      </c>
      <c r="J7" s="122" t="str">
        <f>IF(COUNTIF(Establecimiento!$M$9:$M$18,"x")+COUNTIF(Establecimiento!$M$21:$M$21,"x")&gt;=1,"x","")</f>
        <v>x</v>
      </c>
      <c r="K7" s="122" t="str">
        <f>IF(COUNTIF(Establecimiento!$N$9:$N$18,"x")+COUNTIF(Establecimiento!$N$21:$N$21,"x")&gt;=1,"x","")</f>
        <v>x</v>
      </c>
      <c r="L7" s="122" t="str">
        <f>IF(COUNTIF(Establecimiento!$O$9:$O$18,"x")+COUNTIF(Establecimiento!$O$21:$O$21,"x")&gt;=1,"x","")</f>
        <v/>
      </c>
      <c r="M7" s="123" t="str">
        <f>IF(COUNTIF(Establecimiento!$P$9:$P$18,"x")+COUNTIF(Establecimiento!$P$21:$P$21,"x")&gt;=1,"x","")</f>
        <v/>
      </c>
      <c r="N7" s="74" t="str">
        <f>IF(COUNTIF(Establecimiento!$Q$9:$Q$18,"x")+COUNTIF(Establecimiento!$Q$21:$Q$21,"x")&gt;=1,"x","")</f>
        <v/>
      </c>
      <c r="O7" s="122" t="str">
        <f>IF(COUNTIF(Establecimiento!$R$9:$R$18,"x")+COUNTIF(Establecimiento!$R$21:$R$21,"x")&gt;=1,"x","")</f>
        <v/>
      </c>
      <c r="P7" s="122" t="str">
        <f>IF(COUNTIF(Establecimiento!$S$9:$S$18,"x")+COUNTIF(Establecimiento!$S$21:$S$21,"x")&gt;=1,"x","")</f>
        <v/>
      </c>
      <c r="Q7" s="122" t="str">
        <f>IF(COUNTIF(Establecimiento!$T$9:$T$18,"x")+COUNTIF(Establecimiento!$T$21:$T$21,"x")&gt;=1,"x","")</f>
        <v/>
      </c>
      <c r="R7" s="122" t="str">
        <f>IF(COUNTIF(Establecimiento!$U$9:$U$18,"x")+COUNTIF(Establecimiento!$U$21:$U$21,"x")&gt;=1,"x","")</f>
        <v/>
      </c>
      <c r="S7" s="122" t="str">
        <f>IF(COUNTIF(Establecimiento!$V$9:$V$18,"x")+COUNTIF(Establecimiento!$V$21:$V$21,"x")&gt;=1,"x","")</f>
        <v/>
      </c>
      <c r="T7" s="122" t="str">
        <f>IF(COUNTIF(Establecimiento!$W$9:$W$18,"x")+COUNTIF(Establecimiento!$W$21:$W$21,"x")&gt;=1,"x","")</f>
        <v/>
      </c>
      <c r="U7" s="122" t="str">
        <f>IF(COUNTIF(Establecimiento!$X$9:$X$18,"x")+COUNTIF(Establecimiento!$X$21:$X$21,"x")&gt;=1,"x","")</f>
        <v/>
      </c>
      <c r="V7" s="122" t="str">
        <f>IF(COUNTIF(Establecimiento!$Y$9:$Y$18,"x")+COUNTIF(Establecimiento!$Y$21:$Y$21,"x")&gt;=1,"x","")</f>
        <v/>
      </c>
      <c r="W7" s="122" t="str">
        <f>IF(COUNTIF(Establecimiento!$Z$9:$Z$18,"x")+COUNTIF(Establecimiento!$Z$21:$Z$21,"x")&gt;=1,"x","")</f>
        <v>x</v>
      </c>
      <c r="X7" s="122" t="str">
        <f>IF(COUNTIF(Establecimiento!$AA$9:$AA$18,"x")+COUNTIF(Establecimiento!$AA$21:$AA$21,"x")&gt;=1,"x","")</f>
        <v/>
      </c>
      <c r="Y7" s="123" t="str">
        <f>IF(COUNTIF(Establecimiento!$AB$9:$AB$18,"x")+COUNTIF(Establecimiento!$AB$21:$AB$21,"x")&gt;=1,"x","")</f>
        <v/>
      </c>
      <c r="Z7" s="74" t="str">
        <f>IF(COUNTIF(Establecimiento!$AC$9:$AC$18,"x")+COUNTIF(Establecimiento!$AC$21:$AC$21,"x")&gt;=1,"x","")</f>
        <v/>
      </c>
      <c r="AA7" s="122" t="str">
        <f>IF(COUNTIF(Establecimiento!$AD$9:$AD$18,"x")+COUNTIF(Establecimiento!$AD$21:$AD$21,"x")&gt;=1,"x","")</f>
        <v/>
      </c>
      <c r="AB7" s="122" t="str">
        <f>IF(COUNTIF(Establecimiento!$AE$9:$AE$18,"x")+COUNTIF(Establecimiento!$AE$21:$AE$21,"x")&gt;=1,"x","")</f>
        <v/>
      </c>
      <c r="AC7" s="122" t="str">
        <f>IF(COUNTIF(Establecimiento!$AF$9:$AF$18,"x")+COUNTIF(Establecimiento!$AF$21:$AF$21,"x")&gt;=1,"x","")</f>
        <v/>
      </c>
      <c r="AD7" s="122" t="str">
        <f>IF(COUNTIF(Establecimiento!$AG$9:$AG$18,"x")+COUNTIF(Establecimiento!$AG$21:$AG$21,"x")&gt;=1,"x","")</f>
        <v/>
      </c>
      <c r="AE7" s="122" t="str">
        <f>IF(COUNTIF(Establecimiento!$AH$9:$AH$18,"x")+COUNTIF(Establecimiento!$AH$21:$AH$21,"x")&gt;=1,"x","")</f>
        <v/>
      </c>
      <c r="AF7" s="122" t="str">
        <f>IF(COUNTIF(Establecimiento!$AI$9:$AI$18,"x")+COUNTIF(Establecimiento!$AI$21:$AI$21,"x")&gt;=1,"x","")</f>
        <v/>
      </c>
      <c r="AG7" s="122" t="str">
        <f>IF(COUNTIF(Establecimiento!$AJ$9:$AJ$18,"x")+COUNTIF(Establecimiento!$AJ$21:$AJ$21,"x")&gt;=1,"x","")</f>
        <v/>
      </c>
      <c r="AH7" s="122" t="str">
        <f>IF(COUNTIF(Establecimiento!$AK$9:$AK$18,"x")+COUNTIF(Establecimiento!$AK$21:$AK$21,"x")&gt;=1,"x","")</f>
        <v>x</v>
      </c>
      <c r="AI7" s="122" t="str">
        <f>IF(COUNTIF(Establecimiento!$AL$9:$AL$18,"x")+COUNTIF(Establecimiento!$AL$21:$AL$21,"x")&gt;=1,"x","")</f>
        <v>x</v>
      </c>
      <c r="AJ7" s="122" t="str">
        <f>IF(COUNTIF(Establecimiento!$AM$9:$AM$18,"x")+COUNTIF(Establecimiento!$AM$21:$AM$21,"x")&gt;=1,"x","")</f>
        <v/>
      </c>
      <c r="AK7" s="123" t="str">
        <f>IF(COUNTIF(Establecimiento!$AN$9:$AN$18,"x")+COUNTIF(Establecimiento!$AN$21:$AN$21,"x")&gt;=1,"x","")</f>
        <v/>
      </c>
      <c r="AL7" s="334" t="str">
        <f>IF(COUNTIF(Establecimiento!$AO$9:$AO$18,"x")+COUNTIF(Establecimiento!$AO$21:$AO$21,"x")&gt;=1,"x","")</f>
        <v/>
      </c>
      <c r="AM7" s="334" t="str">
        <f>IF(COUNTIF(Establecimiento!$AP$9:$AP$18,"x")+COUNTIF(Establecimiento!$AP$21:$AP$21,"x")&gt;=1,"x","")</f>
        <v/>
      </c>
      <c r="AN7" s="334" t="str">
        <f>IF(COUNTIF(Establecimiento!$AQ$9:$AQ$18,"x")+COUNTIF(Establecimiento!$AQ$21:$AQ$21,"x")&gt;=1,"x","")</f>
        <v/>
      </c>
      <c r="AO7" s="334" t="str">
        <f>IF(COUNTIF(Establecimiento!$AR$9:$AR$18,"x")+COUNTIF(Establecimiento!$AR$21:$AR$21,"x")&gt;=1,"x","")</f>
        <v/>
      </c>
      <c r="AP7" s="334" t="str">
        <f>IF(COUNTIF(Establecimiento!$AS$9:$AS$18,"x")+COUNTIF(Establecimiento!$AS$21:$AS$21,"x")&gt;=1,"x","")</f>
        <v/>
      </c>
      <c r="AQ7" s="334" t="str">
        <f>IF(COUNTIF(Establecimiento!$AT$9:$AT$18,"x")+COUNTIF(Establecimiento!$AT$21:$AT$21,"x")&gt;=1,"x","")</f>
        <v/>
      </c>
      <c r="AR7" s="334" t="str">
        <f>IF(COUNTIF(Establecimiento!$AU$9:$AU$18,"x")+COUNTIF(Establecimiento!$AU$21:$AU$21,"x")&gt;=1,"x","")</f>
        <v/>
      </c>
      <c r="AS7" s="122" t="str">
        <f>IF(COUNTIF(Establecimiento!$AV$9:$AV$18,"x")+COUNTIF(Establecimiento!$AV$21:$AV$21,"x")&gt;=1,"x","")</f>
        <v/>
      </c>
      <c r="AT7" s="122" t="str">
        <f>IF(COUNTIF(Establecimiento!$AW$9:$AW$18,"x")+COUNTIF(Establecimiento!$AW$21:$AW$21,"x")&gt;=1,"x","")</f>
        <v/>
      </c>
    </row>
    <row r="8" spans="1:46">
      <c r="AL8" s="365"/>
      <c r="AM8" s="365"/>
      <c r="AN8" s="365"/>
      <c r="AO8" s="365"/>
      <c r="AP8" s="365"/>
      <c r="AQ8" s="365"/>
      <c r="AR8" s="365"/>
    </row>
    <row r="9" spans="1:46" customHeight="1" ht="16.5">
      <c r="A9" s="151" t="s">
        <v>18</v>
      </c>
      <c r="B9" s="152"/>
      <c r="C9" s="152"/>
      <c r="D9" s="152"/>
      <c r="E9" s="152"/>
      <c r="F9" s="152"/>
      <c r="G9" s="152"/>
      <c r="H9" s="152"/>
      <c r="I9" s="152"/>
      <c r="J9" s="152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79"/>
      <c r="AM9" s="79"/>
      <c r="AN9" s="79"/>
      <c r="AO9" s="79"/>
      <c r="AP9" s="79"/>
      <c r="AQ9" s="79"/>
      <c r="AR9" s="79"/>
    </row>
    <row r="10" spans="1:46" customHeight="1" ht="32.25">
      <c r="A10" s="147" t="s">
        <v>188</v>
      </c>
      <c r="B10" s="399" t="s">
        <v>3</v>
      </c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3"/>
      <c r="N10" s="399" t="s">
        <v>4</v>
      </c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3"/>
      <c r="Z10" s="399" t="s">
        <v>5</v>
      </c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3"/>
      <c r="AL10" s="399" t="s">
        <v>7</v>
      </c>
      <c r="AM10" s="422"/>
      <c r="AN10" s="422"/>
      <c r="AO10" s="422"/>
      <c r="AP10" s="422"/>
      <c r="AQ10" s="422"/>
      <c r="AR10" s="423"/>
      <c r="AS10" s="399" t="s">
        <v>8</v>
      </c>
      <c r="AT10" s="423"/>
    </row>
    <row r="11" spans="1:46" customHeight="1" ht="16.5">
      <c r="A11" s="420" t="s">
        <v>189</v>
      </c>
      <c r="B11" s="407" t="s">
        <v>43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9"/>
      <c r="N11" s="407" t="s">
        <v>43</v>
      </c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9"/>
      <c r="Z11" s="407" t="s">
        <v>43</v>
      </c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9"/>
      <c r="AL11" s="407" t="s">
        <v>43</v>
      </c>
      <c r="AM11" s="408"/>
      <c r="AN11" s="408"/>
      <c r="AO11" s="408"/>
      <c r="AP11" s="408"/>
      <c r="AQ11" s="408"/>
      <c r="AR11" s="409"/>
      <c r="AS11" s="407">
        <v>2022</v>
      </c>
      <c r="AT11" s="409"/>
    </row>
    <row r="12" spans="1:46" customHeight="1" ht="16.5">
      <c r="A12" s="421"/>
      <c r="B12" s="62">
        <v>1</v>
      </c>
      <c r="C12" s="33">
        <v>2</v>
      </c>
      <c r="D12" s="33">
        <v>3</v>
      </c>
      <c r="E12" s="33">
        <v>4</v>
      </c>
      <c r="F12" s="33">
        <v>5</v>
      </c>
      <c r="G12" s="33">
        <v>6</v>
      </c>
      <c r="H12" s="33">
        <v>7</v>
      </c>
      <c r="I12" s="33">
        <v>8</v>
      </c>
      <c r="J12" s="33">
        <v>9</v>
      </c>
      <c r="K12" s="33">
        <v>10</v>
      </c>
      <c r="L12" s="33">
        <v>11</v>
      </c>
      <c r="M12" s="34">
        <v>12</v>
      </c>
      <c r="N12" s="62">
        <v>1</v>
      </c>
      <c r="O12" s="33">
        <v>2</v>
      </c>
      <c r="P12" s="33">
        <v>3</v>
      </c>
      <c r="Q12" s="33">
        <v>4</v>
      </c>
      <c r="R12" s="33">
        <v>5</v>
      </c>
      <c r="S12" s="33">
        <v>6</v>
      </c>
      <c r="T12" s="33">
        <v>7</v>
      </c>
      <c r="U12" s="33">
        <v>8</v>
      </c>
      <c r="V12" s="33">
        <v>9</v>
      </c>
      <c r="W12" s="33">
        <v>10</v>
      </c>
      <c r="X12" s="33">
        <v>11</v>
      </c>
      <c r="Y12" s="34">
        <v>12</v>
      </c>
      <c r="Z12" s="62">
        <v>1</v>
      </c>
      <c r="AA12" s="33">
        <v>2</v>
      </c>
      <c r="AB12" s="33">
        <v>3</v>
      </c>
      <c r="AC12" s="33">
        <v>4</v>
      </c>
      <c r="AD12" s="33">
        <v>5</v>
      </c>
      <c r="AE12" s="33">
        <v>6</v>
      </c>
      <c r="AF12" s="33">
        <v>7</v>
      </c>
      <c r="AG12" s="33">
        <v>8</v>
      </c>
      <c r="AH12" s="33">
        <v>9</v>
      </c>
      <c r="AI12" s="33">
        <v>10</v>
      </c>
      <c r="AJ12" s="33">
        <v>11</v>
      </c>
      <c r="AK12" s="34">
        <v>12</v>
      </c>
      <c r="AL12" s="332">
        <v>6</v>
      </c>
      <c r="AM12" s="332">
        <v>7</v>
      </c>
      <c r="AN12" s="332">
        <v>8</v>
      </c>
      <c r="AO12" s="332">
        <v>9</v>
      </c>
      <c r="AP12" s="332">
        <v>10</v>
      </c>
      <c r="AQ12" s="332">
        <v>11</v>
      </c>
      <c r="AR12" s="332">
        <v>12</v>
      </c>
      <c r="AS12" s="182">
        <v>6</v>
      </c>
      <c r="AT12" s="34">
        <v>12</v>
      </c>
    </row>
    <row r="13" spans="1:46" customHeight="1" ht="16.5">
      <c r="A13" s="150" t="s">
        <v>191</v>
      </c>
      <c r="B13" s="75" t="str">
        <f>IF(COUNTIF(Establecimiento!$E$24:$E$35,"x")&gt;=1,"x","")</f>
        <v>x</v>
      </c>
      <c r="C13" s="118" t="str">
        <f>IF(COUNTIF(Establecimiento!$F$24:$F$35,"x")&gt;=1,"x","")</f>
        <v/>
      </c>
      <c r="D13" s="118" t="str">
        <f>IF(COUNTIF(Establecimiento!$G$24:$G$35,"x")&gt;=1,"x","")</f>
        <v>x</v>
      </c>
      <c r="E13" s="118" t="str">
        <f>IF(COUNTIF(Establecimiento!$H$24:$H$35,"x")&gt;=1,"x","")</f>
        <v/>
      </c>
      <c r="F13" s="118" t="str">
        <f>IF(COUNTIF(Establecimiento!$I$24:$I$35,"x")&gt;=1,"x","")</f>
        <v/>
      </c>
      <c r="G13" s="118" t="str">
        <f>IF(COUNTIF(Establecimiento!$J$24:$J$35,"x")&gt;=1,"x","")</f>
        <v>x</v>
      </c>
      <c r="H13" s="118" t="str">
        <f>IF(COUNTIF(Establecimiento!$K$24:$K$35,"x")&gt;=1,"x","")</f>
        <v>x</v>
      </c>
      <c r="I13" s="118" t="str">
        <f>IF(COUNTIF(Establecimiento!$L$24:$L$35,"x")&gt;=1,"x","")</f>
        <v>x</v>
      </c>
      <c r="J13" s="118" t="str">
        <f>IF(COUNTIF(Establecimiento!$M$24:$M$35,"x")&gt;=1,"x","")</f>
        <v>x</v>
      </c>
      <c r="K13" s="118" t="str">
        <f>IF(COUNTIF(Establecimiento!$N$24:$N$35,"x")&gt;=1,"x","")</f>
        <v>x</v>
      </c>
      <c r="L13" s="118" t="str">
        <f>IF(COUNTIF(Establecimiento!$O$24:$O$35,"x")&gt;=1,"x","")</f>
        <v/>
      </c>
      <c r="M13" s="119" t="str">
        <f>IF(COUNTIF(Establecimiento!$P$24:$P$35,"x")&gt;=1,"x","")</f>
        <v/>
      </c>
      <c r="N13" s="75" t="str">
        <f>IF(COUNTIF(Establecimiento!$Q$24:$Q$35,"x")&gt;=1,"x","")</f>
        <v/>
      </c>
      <c r="O13" s="118" t="str">
        <f>IF(COUNTIF(Establecimiento!$R$24:$R$35,"x")&gt;=1,"x","")</f>
        <v/>
      </c>
      <c r="P13" s="118" t="str">
        <f>IF(COUNTIF(Establecimiento!$S$24:$S$35,"x")&gt;=1,"x","")</f>
        <v/>
      </c>
      <c r="Q13" s="118" t="str">
        <f>IF(COUNTIF(Establecimiento!$T$24:$T$35,"x")&gt;=1,"x","")</f>
        <v/>
      </c>
      <c r="R13" s="118" t="str">
        <f>IF(COUNTIF(Establecimiento!$U$24:$U$35,"x")&gt;=1,"x","")</f>
        <v/>
      </c>
      <c r="S13" s="118" t="str">
        <f>IF(COUNTIF(Establecimiento!$V$24:$V$35,"x")&gt;=1,"x","")</f>
        <v/>
      </c>
      <c r="T13" s="118" t="str">
        <f>IF(COUNTIF(Establecimiento!$W$24:$W$35,"x")&gt;=1,"x","")</f>
        <v/>
      </c>
      <c r="U13" s="118" t="str">
        <f>IF(COUNTIF(Establecimiento!$X$24:$X$35,"x")&gt;=1,"x","")</f>
        <v/>
      </c>
      <c r="V13" s="118" t="str">
        <f>IF(COUNTIF(Establecimiento!$Y$24:$Y$35,"x")&gt;=1,"x","")</f>
        <v/>
      </c>
      <c r="W13" s="118" t="str">
        <f>IF(COUNTIF(Establecimiento!$Z$24:$Z$35,"x")&gt;=1,"x","")</f>
        <v>x</v>
      </c>
      <c r="X13" s="118" t="str">
        <f>IF(COUNTIF(Establecimiento!$AA$24:$AA$35,"x")&gt;=1,"x","")</f>
        <v/>
      </c>
      <c r="Y13" s="119" t="str">
        <f>IF(COUNTIF(Establecimiento!$AB$24:$AB$35,"x")&gt;=1,"x","")</f>
        <v/>
      </c>
      <c r="Z13" s="75" t="str">
        <f>IF(COUNTIF(Establecimiento!$AC$24:$AC$35,"x")&gt;=1,"x","")</f>
        <v/>
      </c>
      <c r="AA13" s="118" t="str">
        <f>IF(COUNTIF(Establecimiento!$AD$24:$AD$35,"x")&gt;=1,"x","")</f>
        <v/>
      </c>
      <c r="AB13" s="118" t="str">
        <f>IF(COUNTIF(Establecimiento!$AE$24:$AE$35,"x")&gt;=1,"x","")</f>
        <v>x</v>
      </c>
      <c r="AC13" s="118" t="str">
        <f>IF(COUNTIF(Establecimiento!$AF$24:$AF$35,"x")&gt;=1,"x","")</f>
        <v/>
      </c>
      <c r="AD13" s="118" t="str">
        <f>IF(COUNTIF(Establecimiento!$AG$24:$AG$35,"x")&gt;=1,"x","")</f>
        <v/>
      </c>
      <c r="AE13" s="118" t="str">
        <f>IF(COUNTIF(Establecimiento!$AH$24:$AH$35,"x")&gt;=1,"x","")</f>
        <v/>
      </c>
      <c r="AF13" s="118" t="str">
        <f>IF(COUNTIF(Establecimiento!$AI$24:$AI$35,"x")&gt;=1,"x","")</f>
        <v/>
      </c>
      <c r="AG13" s="118" t="str">
        <f>IF(COUNTIF(Establecimiento!$AJ$24:$AJ$35,"x")&gt;=1,"x","")</f>
        <v/>
      </c>
      <c r="AH13" s="118" t="str">
        <f>IF(COUNTIF(Establecimiento!$AK$24:$AK$35,"x")&gt;=1,"x","")</f>
        <v/>
      </c>
      <c r="AI13" s="118" t="str">
        <f>IF(COUNTIF(Establecimiento!$AL$24:$AL$35,"x")&gt;=1,"x","")</f>
        <v>x</v>
      </c>
      <c r="AJ13" s="118" t="str">
        <f>IF(COUNTIF(Establecimiento!$AM$24:$AM$35,"x")&gt;=1,"x","")</f>
        <v/>
      </c>
      <c r="AK13" s="119" t="str">
        <f>IF(COUNTIF(Establecimiento!$AN$24:$AN$35,"x")&gt;=1,"x","")</f>
        <v/>
      </c>
      <c r="AL13" s="145" t="str">
        <f>IF(COUNTIF(Establecimiento!$AO$24:$AO$35,"x")&gt;=1,"x","")</f>
        <v/>
      </c>
      <c r="AM13" s="145" t="str">
        <f>IF(COUNTIF(Establecimiento!$AP$24:$AP$35,"x")&gt;=1,"x","")</f>
        <v/>
      </c>
      <c r="AN13" s="145" t="str">
        <f>IF(COUNTIF(Establecimiento!$AQ$24:$AQ$35,"x")&gt;=1,"x","")</f>
        <v/>
      </c>
      <c r="AO13" s="145" t="str">
        <f>IF(COUNTIF(Establecimiento!$AR$24:$AR$35,"x")&gt;=1,"x","")</f>
        <v/>
      </c>
      <c r="AP13" s="145" t="str">
        <f>IF(COUNTIF(Establecimiento!$AS$24:$AS$35,"x")&gt;=1,"x","")</f>
        <v/>
      </c>
      <c r="AQ13" s="145" t="str">
        <f>IF(COUNTIF(Establecimiento!$AT$24:$AT$35,"x")&gt;=1,"x","")</f>
        <v/>
      </c>
      <c r="AR13" s="145" t="str">
        <f>IF(COUNTIF(Establecimiento!$AU$24:$AU$35,"x")&gt;=1,"x","")</f>
        <v/>
      </c>
      <c r="AS13" s="118" t="str">
        <f>IF(COUNTIF(Establecimiento!$AV$24:$AV$35,"x")&gt;=1,"x","")</f>
        <v/>
      </c>
      <c r="AT13" s="118" t="str">
        <f>IF(COUNTIF(Establecimiento!$AW$24:$AW$35,"x")&gt;=1,"x","")</f>
        <v/>
      </c>
    </row>
    <row r="15" spans="1:46" customHeight="1" ht="16.5" s="168" customFormat="1">
      <c r="A15" s="151" t="s">
        <v>192</v>
      </c>
      <c r="B15" s="152"/>
      <c r="C15" s="152"/>
      <c r="D15" s="152"/>
      <c r="E15" s="152"/>
      <c r="F15" s="152"/>
      <c r="G15" s="152"/>
      <c r="H15" s="152"/>
      <c r="I15" s="152"/>
      <c r="J15" s="152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79"/>
      <c r="AM15" s="79"/>
      <c r="AN15" s="79"/>
      <c r="AO15" s="79"/>
      <c r="AP15" s="79"/>
      <c r="AQ15" s="79"/>
      <c r="AR15" s="79"/>
    </row>
    <row r="16" spans="1:46" customHeight="1" ht="32.25" s="168" customFormat="1">
      <c r="A16" s="383" t="s">
        <v>188</v>
      </c>
      <c r="B16" s="399" t="s">
        <v>3</v>
      </c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3"/>
      <c r="N16" s="399" t="s">
        <v>4</v>
      </c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3"/>
      <c r="Z16" s="399" t="s">
        <v>5</v>
      </c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3"/>
      <c r="AL16" s="399" t="s">
        <v>7</v>
      </c>
      <c r="AM16" s="422"/>
      <c r="AN16" s="422"/>
      <c r="AO16" s="422"/>
      <c r="AP16" s="422"/>
      <c r="AQ16" s="422"/>
      <c r="AR16" s="423"/>
      <c r="AS16" s="399" t="s">
        <v>8</v>
      </c>
      <c r="AT16" s="423"/>
    </row>
    <row r="17" spans="1:46" customHeight="1" ht="16.5" s="168" customFormat="1">
      <c r="A17" s="420" t="s">
        <v>189</v>
      </c>
      <c r="B17" s="407" t="s">
        <v>43</v>
      </c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9"/>
      <c r="N17" s="407" t="s">
        <v>43</v>
      </c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9"/>
      <c r="Z17" s="407" t="s">
        <v>43</v>
      </c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9"/>
      <c r="AL17" s="407" t="s">
        <v>43</v>
      </c>
      <c r="AM17" s="408"/>
      <c r="AN17" s="408"/>
      <c r="AO17" s="408"/>
      <c r="AP17" s="408"/>
      <c r="AQ17" s="408"/>
      <c r="AR17" s="409"/>
      <c r="AS17" s="407">
        <v>2022</v>
      </c>
      <c r="AT17" s="409"/>
    </row>
    <row r="18" spans="1:46" customHeight="1" ht="16.5" s="168" customFormat="1">
      <c r="A18" s="421"/>
      <c r="B18" s="62">
        <v>1</v>
      </c>
      <c r="C18" s="33">
        <v>2</v>
      </c>
      <c r="D18" s="33">
        <v>3</v>
      </c>
      <c r="E18" s="33">
        <v>4</v>
      </c>
      <c r="F18" s="33">
        <v>5</v>
      </c>
      <c r="G18" s="33">
        <v>6</v>
      </c>
      <c r="H18" s="33">
        <v>7</v>
      </c>
      <c r="I18" s="33">
        <v>8</v>
      </c>
      <c r="J18" s="33">
        <v>9</v>
      </c>
      <c r="K18" s="33">
        <v>10</v>
      </c>
      <c r="L18" s="33">
        <v>11</v>
      </c>
      <c r="M18" s="34">
        <v>12</v>
      </c>
      <c r="N18" s="62">
        <v>1</v>
      </c>
      <c r="O18" s="33">
        <v>2</v>
      </c>
      <c r="P18" s="33">
        <v>3</v>
      </c>
      <c r="Q18" s="33">
        <v>4</v>
      </c>
      <c r="R18" s="33">
        <v>5</v>
      </c>
      <c r="S18" s="33">
        <v>6</v>
      </c>
      <c r="T18" s="33">
        <v>7</v>
      </c>
      <c r="U18" s="33">
        <v>8</v>
      </c>
      <c r="V18" s="33">
        <v>9</v>
      </c>
      <c r="W18" s="33">
        <v>10</v>
      </c>
      <c r="X18" s="33">
        <v>11</v>
      </c>
      <c r="Y18" s="34">
        <v>12</v>
      </c>
      <c r="Z18" s="62">
        <v>1</v>
      </c>
      <c r="AA18" s="33">
        <v>2</v>
      </c>
      <c r="AB18" s="33">
        <v>3</v>
      </c>
      <c r="AC18" s="33">
        <v>4</v>
      </c>
      <c r="AD18" s="33">
        <v>5</v>
      </c>
      <c r="AE18" s="33">
        <v>6</v>
      </c>
      <c r="AF18" s="33">
        <v>7</v>
      </c>
      <c r="AG18" s="33">
        <v>8</v>
      </c>
      <c r="AH18" s="33">
        <v>9</v>
      </c>
      <c r="AI18" s="33">
        <v>10</v>
      </c>
      <c r="AJ18" s="33">
        <v>11</v>
      </c>
      <c r="AK18" s="34">
        <v>12</v>
      </c>
      <c r="AL18" s="332">
        <v>6</v>
      </c>
      <c r="AM18" s="332">
        <v>7</v>
      </c>
      <c r="AN18" s="332">
        <v>8</v>
      </c>
      <c r="AO18" s="332">
        <v>9</v>
      </c>
      <c r="AP18" s="332">
        <v>10</v>
      </c>
      <c r="AQ18" s="332">
        <v>11</v>
      </c>
      <c r="AR18" s="332">
        <v>12</v>
      </c>
      <c r="AS18" s="182">
        <v>6</v>
      </c>
      <c r="AT18" s="34">
        <v>12</v>
      </c>
    </row>
    <row r="19" spans="1:46" customHeight="1" ht="16.5" s="168" customFormat="1">
      <c r="A19" s="150" t="s">
        <v>191</v>
      </c>
      <c r="B19" s="75" t="str">
        <f>IF(COUNTIF(Establecimiento!$E$23:$E$25,"x")&gt;=1,"x","")</f>
        <v>x</v>
      </c>
      <c r="C19" s="118" t="str">
        <f>IF(COUNTIF(Establecimiento!$F$23:$F$25,"x")&gt;=1,"x","")</f>
        <v/>
      </c>
      <c r="D19" s="118" t="str">
        <f>IF(COUNTIF(Establecimiento!$G$23:$G$25,"x")&gt;=1,"x","")</f>
        <v>x</v>
      </c>
      <c r="E19" s="118" t="str">
        <f>IF(COUNTIF(Establecimiento!$H$23:$H$25,"x")&gt;=1,"x","")</f>
        <v/>
      </c>
      <c r="F19" s="118" t="str">
        <f>IF(COUNTIF(Establecimiento!$I$23:$I$25,"x")&gt;=1,"x","")</f>
        <v/>
      </c>
      <c r="G19" s="118" t="str">
        <f>IF(COUNTIF(Establecimiento!$J$23:$J$25,"x")&gt;=1,"x","")</f>
        <v>x</v>
      </c>
      <c r="H19" s="118" t="str">
        <f>IF(COUNTIF(Establecimiento!$K$23:$K$25,"x")&gt;=1,"x","")</f>
        <v>x</v>
      </c>
      <c r="I19" s="118" t="str">
        <f>IF(COUNTIF(Establecimiento!$L$23:$L$25,"x")&gt;=1,"x","")</f>
        <v>x</v>
      </c>
      <c r="J19" s="118" t="str">
        <f>IF(COUNTIF(Establecimiento!$M$23:$M$25,"x")&gt;=1,"x","")</f>
        <v>x</v>
      </c>
      <c r="K19" s="118" t="str">
        <f>IF(COUNTIF(Establecimiento!$N$23:$N$25,"x")&gt;=1,"x","")</f>
        <v>x</v>
      </c>
      <c r="L19" s="118" t="str">
        <f>IF(COUNTIF(Establecimiento!$O$23:$O$25,"x")&gt;=1,"x","")</f>
        <v/>
      </c>
      <c r="M19" s="119" t="str">
        <f>IF(COUNTIF(Establecimiento!$P$23:$P$25,"x")&gt;=1,"x","")</f>
        <v/>
      </c>
      <c r="N19" s="75" t="str">
        <f>IF(COUNTIF(Establecimiento!$Q$23:$Q$25,"x")&gt;=1,"x","")</f>
        <v/>
      </c>
      <c r="O19" s="118" t="str">
        <f>IF(COUNTIF(Establecimiento!$R$23:$R$25,"x")&gt;=1,"x","")</f>
        <v/>
      </c>
      <c r="P19" s="118" t="str">
        <f>IF(COUNTIF(Establecimiento!$S$23:$S$25,"x")&gt;=1,"x","")</f>
        <v/>
      </c>
      <c r="Q19" s="118" t="str">
        <f>IF(COUNTIF(Establecimiento!$T$23:$T$25,"x")&gt;=1,"x","")</f>
        <v/>
      </c>
      <c r="R19" s="118" t="str">
        <f>IF(COUNTIF(Establecimiento!$U$23:$U$25,"x")&gt;=1,"x","")</f>
        <v/>
      </c>
      <c r="S19" s="118" t="str">
        <f>IF(COUNTIF(Establecimiento!$V$23:$V$25,"x")&gt;=1,"x","")</f>
        <v/>
      </c>
      <c r="T19" s="118" t="str">
        <f>IF(COUNTIF(Establecimiento!$W$23:$W$25,"x")&gt;=1,"x","")</f>
        <v/>
      </c>
      <c r="U19" s="118" t="str">
        <f>IF(COUNTIF(Establecimiento!$X$23:$X$25,"x")&gt;=1,"x","")</f>
        <v/>
      </c>
      <c r="V19" s="118" t="str">
        <f>IF(COUNTIF(Establecimiento!$Y$23:$Y$25,"x")&gt;=1,"x","")</f>
        <v/>
      </c>
      <c r="W19" s="118" t="str">
        <f>IF(COUNTIF(Establecimiento!$Z$23:$Z$25,"x")&gt;=1,"x","")</f>
        <v>x</v>
      </c>
      <c r="X19" s="118" t="str">
        <f>IF(COUNTIF(Establecimiento!$AA$23:$AA$25,"x")&gt;=1,"x","")</f>
        <v/>
      </c>
      <c r="Y19" s="119" t="str">
        <f>IF(COUNTIF(Establecimiento!$AB$23:$AB$25,"x")&gt;=1,"x","")</f>
        <v/>
      </c>
      <c r="Z19" s="75" t="str">
        <f>IF(COUNTIF(Establecimiento!$AC$23:$AC$25,"x")&gt;=1,"x","")</f>
        <v/>
      </c>
      <c r="AA19" s="118" t="str">
        <f>IF(COUNTIF(Establecimiento!$AD$23:$AD$25,"x")&gt;=1,"x","")</f>
        <v/>
      </c>
      <c r="AB19" s="118" t="str">
        <f>IF(COUNTIF(Establecimiento!$AE$23:$AE$25,"x")&gt;=1,"x","")</f>
        <v/>
      </c>
      <c r="AC19" s="118" t="str">
        <f>IF(COUNTIF(Establecimiento!$AF$23:$AF$25,"x")&gt;=1,"x","")</f>
        <v/>
      </c>
      <c r="AD19" s="118" t="str">
        <f>IF(COUNTIF(Establecimiento!$AG$23:$AG$25,"x")&gt;=1,"x","")</f>
        <v/>
      </c>
      <c r="AE19" s="118" t="str">
        <f>IF(COUNTIF(Establecimiento!$AH$23:$AH$25,"x")&gt;=1,"x","")</f>
        <v/>
      </c>
      <c r="AF19" s="118" t="str">
        <f>IF(COUNTIF(Establecimiento!$AI$23:$AI$25,"x")&gt;=1,"x","")</f>
        <v/>
      </c>
      <c r="AG19" s="118" t="str">
        <f>IF(COUNTIF(Establecimiento!$AJ$23:$AJ$25,"x")&gt;=1,"x","")</f>
        <v/>
      </c>
      <c r="AH19" s="118" t="str">
        <f>IF(COUNTIF(Establecimiento!$AK$23:$AK$25,"x")&gt;=1,"x","")</f>
        <v/>
      </c>
      <c r="AI19" s="118" t="str">
        <f>IF(COUNTIF(Establecimiento!$AL$23:$AL$25,"x")&gt;=1,"x","")</f>
        <v>x</v>
      </c>
      <c r="AJ19" s="118" t="str">
        <f>IF(COUNTIF(Establecimiento!$AM$23:$AM$25,"x")&gt;=1,"x","")</f>
        <v/>
      </c>
      <c r="AK19" s="119" t="str">
        <f>IF(COUNTIF(Establecimiento!$AN$23:$AN$25,"x")&gt;=1,"x","")</f>
        <v/>
      </c>
      <c r="AL19" s="145" t="str">
        <f>IF(COUNTIF(Establecimiento!$AO$23:$AO$25,"x")&gt;=1,"x","")</f>
        <v/>
      </c>
      <c r="AM19" s="145" t="str">
        <f>IF(COUNTIF(Establecimiento!$AP$23:$AP$25,"x")&gt;=1,"x","")</f>
        <v/>
      </c>
      <c r="AN19" s="145" t="str">
        <f>IF(COUNTIF(Establecimiento!$AQ$23:$AQ$25,"x")&gt;=1,"x","")</f>
        <v/>
      </c>
      <c r="AO19" s="145" t="str">
        <f>IF(COUNTIF(Establecimiento!$AR$23:$AR$25,"x")&gt;=1,"x","")</f>
        <v/>
      </c>
      <c r="AP19" s="145" t="str">
        <f>IF(COUNTIF(Establecimiento!$AS$23:$AS$25,"x")&gt;=1,"x","")</f>
        <v/>
      </c>
      <c r="AQ19" s="145" t="str">
        <f>IF(COUNTIF(Establecimiento!$AT$23:$AT$25,"x")&gt;=1,"x","")</f>
        <v/>
      </c>
      <c r="AR19" s="145" t="str">
        <f>IF(COUNTIF(Establecimiento!$AU$23:$AU$25,"x")&gt;=1,"x","")</f>
        <v/>
      </c>
      <c r="AS19" s="118" t="str">
        <f>IF(COUNTIF(Establecimiento!$AV$23:$AV$25,"x")&gt;=1,"x","")</f>
        <v/>
      </c>
      <c r="AT19" s="118" t="str">
        <f>IF(COUNTIF(Establecimiento!$AW$23:$AW$25,"x")&gt;=1,"x","")</f>
        <v/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S4:AT4"/>
    <mergeCell ref="AS5:AT5"/>
    <mergeCell ref="AS10:AT10"/>
    <mergeCell ref="AS11:AT11"/>
    <mergeCell ref="B10:M10"/>
    <mergeCell ref="N10:Y10"/>
    <mergeCell ref="Z10:AK10"/>
    <mergeCell ref="AL10:AR10"/>
    <mergeCell ref="AL4:AR4"/>
    <mergeCell ref="AL11:AR11"/>
    <mergeCell ref="AL5:AR5"/>
    <mergeCell ref="A11:A12"/>
    <mergeCell ref="B11:M11"/>
    <mergeCell ref="N11:Y11"/>
    <mergeCell ref="Z11:AK11"/>
    <mergeCell ref="B4:M4"/>
    <mergeCell ref="N4:Y4"/>
    <mergeCell ref="Z4:AK4"/>
    <mergeCell ref="A5:A6"/>
    <mergeCell ref="B5:M5"/>
    <mergeCell ref="N5:Y5"/>
    <mergeCell ref="Z5:AK5"/>
    <mergeCell ref="B16:M16"/>
    <mergeCell ref="N16:Y16"/>
    <mergeCell ref="Z16:AK16"/>
    <mergeCell ref="AL16:AR16"/>
    <mergeCell ref="AS16:AT16"/>
    <mergeCell ref="AS17:AT17"/>
    <mergeCell ref="A17:A18"/>
    <mergeCell ref="B17:M17"/>
    <mergeCell ref="N17:Y17"/>
    <mergeCell ref="Z17:AK17"/>
    <mergeCell ref="AL17:AR17"/>
  </mergeCells>
  <conditionalFormatting sqref="AL7:AR7">
    <cfRule type="cellIs" dxfId="1" priority="1" operator="equal">
      <formula>"X"</formula>
    </cfRule>
  </conditionalFormatting>
  <conditionalFormatting sqref="B13:AR13">
    <cfRule type="cellIs" dxfId="1" priority="2" operator="equal">
      <formula>"X"</formula>
    </cfRule>
  </conditionalFormatting>
  <conditionalFormatting sqref="B7:Y7">
    <cfRule type="cellIs" dxfId="1" priority="3" operator="equal">
      <formula>"X"</formula>
    </cfRule>
  </conditionalFormatting>
  <conditionalFormatting sqref="Z7:AK7">
    <cfRule type="cellIs" dxfId="1" priority="4" operator="equal">
      <formula>"X"</formula>
    </cfRule>
  </conditionalFormatting>
  <conditionalFormatting sqref="AS7">
    <cfRule type="cellIs" dxfId="1" priority="5" operator="equal">
      <formula>"X"</formula>
    </cfRule>
  </conditionalFormatting>
  <conditionalFormatting sqref="AT7">
    <cfRule type="cellIs" dxfId="1" priority="6" operator="equal">
      <formula>"X"</formula>
    </cfRule>
  </conditionalFormatting>
  <conditionalFormatting sqref="AS13:AT13">
    <cfRule type="cellIs" dxfId="1" priority="7" operator="equal">
      <formula>"X"</formula>
    </cfRule>
  </conditionalFormatting>
  <conditionalFormatting sqref="B19:AR19">
    <cfRule type="cellIs" dxfId="1" priority="8" operator="equal">
      <formula>"X"</formula>
    </cfRule>
  </conditionalFormatting>
  <conditionalFormatting sqref="AS19:AT19">
    <cfRule type="cellIs" dxfId="1" priority="9" operator="equal">
      <formula>"X"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</sheetPr>
  <dimension ref="A1:AT81"/>
  <sheetViews>
    <sheetView tabSelected="0" workbookViewId="0" showGridLines="false" showRowColHeaders="1">
      <selection activeCell="AS52" sqref="AS52:AT61"/>
    </sheetView>
  </sheetViews>
  <sheetFormatPr defaultRowHeight="14.4" defaultColWidth="5.7109375" outlineLevelRow="0" outlineLevelCol="0"/>
  <cols>
    <col min="1" max="1" width="23.140625" customWidth="true" style="0"/>
    <col min="2" max="2" width="4.42578125" customWidth="true" style="0"/>
    <col min="3" max="3" width="4.42578125" customWidth="true" style="0"/>
    <col min="4" max="4" width="4.42578125" customWidth="true" style="0"/>
    <col min="5" max="5" width="4.42578125" customWidth="true" style="0"/>
    <col min="6" max="6" width="4.42578125" customWidth="true" style="0"/>
    <col min="7" max="7" width="4.42578125" customWidth="true" style="0"/>
    <col min="8" max="8" width="4.42578125" customWidth="true" style="0"/>
    <col min="9" max="9" width="4.42578125" customWidth="true" style="0"/>
    <col min="10" max="10" width="4.42578125" customWidth="true" style="0"/>
    <col min="11" max="11" width="4.42578125" customWidth="true" style="0"/>
    <col min="12" max="12" width="4.42578125" customWidth="true" style="0"/>
    <col min="13" max="13" width="4.42578125" customWidth="true" style="0"/>
    <col min="14" max="14" width="4.42578125" customWidth="true" style="0"/>
    <col min="15" max="15" width="4.42578125" customWidth="true" style="0"/>
    <col min="16" max="16" width="4.42578125" customWidth="true" style="0"/>
    <col min="17" max="17" width="4.42578125" customWidth="true" style="0"/>
    <col min="18" max="18" width="4.42578125" customWidth="true" style="0"/>
    <col min="19" max="19" width="4.42578125" customWidth="true" style="0"/>
    <col min="20" max="20" width="4.42578125" customWidth="true" style="0"/>
    <col min="21" max="21" width="4.42578125" customWidth="true" style="0"/>
    <col min="22" max="22" width="4.42578125" customWidth="true" style="0"/>
    <col min="23" max="23" width="4.42578125" customWidth="true" style="0"/>
    <col min="24" max="24" width="4.42578125" customWidth="true" style="0"/>
    <col min="25" max="25" width="4.42578125" customWidth="true" style="0"/>
    <col min="26" max="26" width="4.42578125" customWidth="true" style="0"/>
    <col min="27" max="27" width="4.42578125" customWidth="true" style="0"/>
    <col min="28" max="28" width="4.42578125" customWidth="true" style="0"/>
    <col min="29" max="29" width="4.42578125" customWidth="true" style="0"/>
    <col min="30" max="30" width="4.42578125" customWidth="true" style="0"/>
    <col min="31" max="31" width="4.42578125" customWidth="true" style="0"/>
    <col min="32" max="32" width="4.42578125" customWidth="true" style="0"/>
    <col min="33" max="33" width="4.42578125" customWidth="true" style="0"/>
    <col min="34" max="34" width="4.42578125" customWidth="true" style="0"/>
    <col min="35" max="35" width="4.42578125" customWidth="true" style="0"/>
    <col min="36" max="36" width="4.42578125" customWidth="true" style="0"/>
    <col min="37" max="37" width="4.42578125" customWidth="true" style="0"/>
    <col min="38" max="38" width="4.42578125" customWidth="true" style="0"/>
    <col min="39" max="39" width="4.42578125" customWidth="true" style="0"/>
    <col min="43" max="43" width="5.7109375" style="168"/>
  </cols>
  <sheetData>
    <row r="1" spans="1:46" customHeight="1" ht="23.25">
      <c r="A1" s="39" t="s">
        <v>193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46" customHeight="1" ht="18.75">
      <c r="A2" s="1"/>
      <c r="B2" s="9"/>
      <c r="C2" s="9"/>
      <c r="D2" s="9"/>
      <c r="E2" s="9"/>
      <c r="F2" s="3"/>
      <c r="G2" s="3"/>
      <c r="H2" s="3"/>
      <c r="I2" s="3"/>
      <c r="J2" s="3"/>
      <c r="K2" s="3"/>
      <c r="L2" s="3"/>
      <c r="M2" s="3"/>
      <c r="N2" s="3"/>
    </row>
    <row r="3" spans="1:46" customHeight="1" ht="16.5" s="35" customFormat="1">
      <c r="A3" s="61" t="s">
        <v>194</v>
      </c>
      <c r="B3" s="73"/>
      <c r="C3" s="73"/>
      <c r="D3" s="73"/>
      <c r="E3" s="73"/>
      <c r="F3" s="73"/>
    </row>
    <row r="4" spans="1:46" customHeight="1" ht="16.5" s="35" customFormat="1">
      <c r="A4" s="114" t="s">
        <v>188</v>
      </c>
      <c r="B4" s="399" t="s">
        <v>3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3"/>
      <c r="N4" s="399" t="s">
        <v>4</v>
      </c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3"/>
      <c r="Z4" s="399" t="s">
        <v>5</v>
      </c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3"/>
      <c r="AL4" s="399" t="s">
        <v>7</v>
      </c>
      <c r="AM4" s="422"/>
      <c r="AN4" s="422"/>
      <c r="AO4" s="422"/>
      <c r="AP4" s="422"/>
      <c r="AQ4" s="422"/>
      <c r="AR4" s="423"/>
      <c r="AS4" s="399" t="s">
        <v>8</v>
      </c>
      <c r="AT4" s="423"/>
    </row>
    <row r="5" spans="1:46" customHeight="1" ht="16.5" s="35" customFormat="1">
      <c r="A5" s="420" t="s">
        <v>189</v>
      </c>
      <c r="B5" s="407" t="s">
        <v>43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9"/>
      <c r="N5" s="407" t="s">
        <v>43</v>
      </c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9"/>
      <c r="Z5" s="407" t="s">
        <v>43</v>
      </c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9"/>
      <c r="AL5" s="424" t="s">
        <v>43</v>
      </c>
      <c r="AM5" s="425"/>
      <c r="AN5" s="425"/>
      <c r="AO5" s="425"/>
      <c r="AP5" s="425"/>
      <c r="AQ5" s="425"/>
      <c r="AR5" s="426"/>
      <c r="AS5" s="407">
        <v>2022</v>
      </c>
      <c r="AT5" s="409"/>
    </row>
    <row r="6" spans="1:46" customHeight="1" ht="16.5" s="35" customFormat="1">
      <c r="A6" s="421"/>
      <c r="B6" s="62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33">
        <v>10</v>
      </c>
      <c r="L6" s="33">
        <v>11</v>
      </c>
      <c r="M6" s="34">
        <v>12</v>
      </c>
      <c r="N6" s="62">
        <v>1</v>
      </c>
      <c r="O6" s="33">
        <v>2</v>
      </c>
      <c r="P6" s="33">
        <v>3</v>
      </c>
      <c r="Q6" s="33">
        <v>4</v>
      </c>
      <c r="R6" s="33">
        <v>5</v>
      </c>
      <c r="S6" s="33">
        <v>6</v>
      </c>
      <c r="T6" s="33">
        <v>7</v>
      </c>
      <c r="U6" s="33">
        <v>8</v>
      </c>
      <c r="V6" s="33">
        <v>9</v>
      </c>
      <c r="W6" s="33">
        <v>10</v>
      </c>
      <c r="X6" s="33">
        <v>11</v>
      </c>
      <c r="Y6" s="34">
        <v>12</v>
      </c>
      <c r="Z6" s="62">
        <v>1</v>
      </c>
      <c r="AA6" s="33">
        <v>2</v>
      </c>
      <c r="AB6" s="33">
        <v>3</v>
      </c>
      <c r="AC6" s="33">
        <v>4</v>
      </c>
      <c r="AD6" s="33">
        <v>5</v>
      </c>
      <c r="AE6" s="33">
        <v>6</v>
      </c>
      <c r="AF6" s="33">
        <v>7</v>
      </c>
      <c r="AG6" s="33">
        <v>8</v>
      </c>
      <c r="AH6" s="33">
        <v>9</v>
      </c>
      <c r="AI6" s="33">
        <v>10</v>
      </c>
      <c r="AJ6" s="33">
        <v>11</v>
      </c>
      <c r="AK6" s="86">
        <v>12</v>
      </c>
      <c r="AL6" s="348">
        <v>6</v>
      </c>
      <c r="AM6" s="349">
        <v>7</v>
      </c>
      <c r="AN6" s="349">
        <v>8</v>
      </c>
      <c r="AO6" s="349">
        <v>9</v>
      </c>
      <c r="AP6" s="349">
        <v>10</v>
      </c>
      <c r="AQ6" s="349">
        <v>11</v>
      </c>
      <c r="AR6" s="350">
        <v>12</v>
      </c>
      <c r="AS6" s="332">
        <v>6</v>
      </c>
      <c r="AT6" s="34">
        <v>12</v>
      </c>
    </row>
    <row r="7" spans="1:46" customHeight="1" ht="15.75" s="35" customFormat="1">
      <c r="A7" s="63" t="s">
        <v>190</v>
      </c>
      <c r="B7" s="74" t="str">
        <f>IF(COUNTIF(Establecimiento!$E$9:$E$21,"x")&gt;=1,"x","")</f>
        <v>x</v>
      </c>
      <c r="C7" s="122" t="str">
        <f>IF(COUNTIF(Establecimiento!$F$9:$F$21,"x")&gt;=1,"x","")</f>
        <v>x</v>
      </c>
      <c r="D7" s="122" t="str">
        <f>IF(COUNTIF(Establecimiento!$G$9:$G$21,"x")&gt;=1,"x","")</f>
        <v>x</v>
      </c>
      <c r="E7" s="122" t="str">
        <f>IF(COUNTIF(Establecimiento!$H$9:$H$21,"x")&gt;=1,"x","")</f>
        <v>x</v>
      </c>
      <c r="F7" s="122" t="str">
        <f>IF(COUNTIF(Establecimiento!$I$9:$I$21,"x")&gt;=1,"x","")</f>
        <v>x</v>
      </c>
      <c r="G7" s="122" t="str">
        <f>IF(COUNTIF(Establecimiento!$J$9:$J$21,"x")&gt;=1,"x","")</f>
        <v>x</v>
      </c>
      <c r="H7" s="122" t="str">
        <f>IF(COUNTIF(Establecimiento!$K$9:$K$21,"x")&gt;=1,"x","")</f>
        <v>x</v>
      </c>
      <c r="I7" s="122" t="str">
        <f>IF(COUNTIF(Establecimiento!$L$9:$L$21,"x")&gt;=1,"x","")</f>
        <v>x</v>
      </c>
      <c r="J7" s="122" t="str">
        <f>IF(COUNTIF(Establecimiento!$M$9:$M$21,"x")&gt;=1,"x","")</f>
        <v>x</v>
      </c>
      <c r="K7" s="122" t="str">
        <f>IF(COUNTIF(Establecimiento!$N$9:$N$21,"x")&gt;=1,"x","")</f>
        <v>x</v>
      </c>
      <c r="L7" s="122" t="str">
        <f>IF(COUNTIF(Establecimiento!$O$9:$O$21,"x")&gt;=1,"x","")</f>
        <v/>
      </c>
      <c r="M7" s="123" t="str">
        <f>IF(COUNTIF(Establecimiento!$P$9:$P$21,"x")&gt;=1,"x","")</f>
        <v/>
      </c>
      <c r="N7" s="74" t="str">
        <f>IF(COUNTIF(Establecimiento!$Q$9:$Q$21,"x")&gt;=1,"x","")</f>
        <v/>
      </c>
      <c r="O7" s="122" t="str">
        <f>IF(COUNTIF(Establecimiento!$R$9:$R$21,"x")&gt;=1,"x","")</f>
        <v/>
      </c>
      <c r="P7" s="122" t="str">
        <f>IF(COUNTIF(Establecimiento!$S$9:$S$21,"x")&gt;=1,"x","")</f>
        <v/>
      </c>
      <c r="Q7" s="122" t="str">
        <f>IF(COUNTIF(Establecimiento!$T$9:$T$21,"x")&gt;=1,"x","")</f>
        <v/>
      </c>
      <c r="R7" s="122" t="str">
        <f>IF(COUNTIF(Establecimiento!$U$9:$U$21,"x")&gt;=1,"x","")</f>
        <v/>
      </c>
      <c r="S7" s="122" t="str">
        <f>IF(COUNTIF(Establecimiento!$V$9:$V$21,"x")&gt;=1,"x","")</f>
        <v/>
      </c>
      <c r="T7" s="122" t="str">
        <f>IF(COUNTIF(Establecimiento!$W$9:$W$21,"x")&gt;=1,"x","")</f>
        <v/>
      </c>
      <c r="U7" s="122" t="str">
        <f>IF(COUNTIF(Establecimiento!$X$9:$X$21,"x")&gt;=1,"x","")</f>
        <v>x</v>
      </c>
      <c r="V7" s="122" t="str">
        <f>IF(COUNTIF(Establecimiento!$Y$9:$Y$21,"x")&gt;=1,"x","")</f>
        <v/>
      </c>
      <c r="W7" s="122" t="str">
        <f>IF(COUNTIF(Establecimiento!$Z$9:$Z$21,"x")&gt;=1,"x","")</f>
        <v>x</v>
      </c>
      <c r="X7" s="122" t="str">
        <f>IF(COUNTIF(Establecimiento!$AA$9:$AA$21,"x")&gt;=1,"x","")</f>
        <v/>
      </c>
      <c r="Y7" s="123" t="str">
        <f>IF(COUNTIF(Establecimiento!$AB$9:$AB$21,"x")&gt;=1,"x","")</f>
        <v/>
      </c>
      <c r="Z7" s="74" t="str">
        <f>IF(COUNTIF(Establecimiento!$AC$9:$AC$21,"x")&gt;=1,"x","")</f>
        <v/>
      </c>
      <c r="AA7" s="122" t="str">
        <f>IF(COUNTIF(Establecimiento!$AD$9:$AD$21,"x")&gt;=1,"x","")</f>
        <v/>
      </c>
      <c r="AB7" s="122" t="str">
        <f>IF(COUNTIF(Establecimiento!$AE$9:$AE$21,"x")&gt;=1,"x","")</f>
        <v/>
      </c>
      <c r="AC7" s="122" t="str">
        <f>IF(COUNTIF(Establecimiento!$AF$9:$AF$21,"x")&gt;=1,"x","")</f>
        <v/>
      </c>
      <c r="AD7" s="122" t="str">
        <f>IF(COUNTIF(Establecimiento!$AG$9:$AG$21,"x")&gt;=1,"x","")</f>
        <v/>
      </c>
      <c r="AE7" s="122" t="str">
        <f>IF(COUNTIF(Establecimiento!$AH$9:$AH$21,"x")&gt;=1,"x","")</f>
        <v/>
      </c>
      <c r="AF7" s="122" t="str">
        <f>IF(COUNTIF(Establecimiento!$AI$9:$AI$21,"x")&gt;=1,"x","")</f>
        <v/>
      </c>
      <c r="AG7" s="122" t="str">
        <f>IF(COUNTIF(Establecimiento!$AJ$9:$AJ$21,"x")&gt;=1,"x","")</f>
        <v/>
      </c>
      <c r="AH7" s="122" t="str">
        <f>IF(COUNTIF(Establecimiento!$AK$9:$AK$21,"x")&gt;=1,"x","")</f>
        <v>x</v>
      </c>
      <c r="AI7" s="122" t="str">
        <f>IF(COUNTIF(Establecimiento!$AL$9:$AL$21,"x")&gt;=1,"x","")</f>
        <v>x</v>
      </c>
      <c r="AJ7" s="122" t="str">
        <f>IF(COUNTIF(Establecimiento!$AM$9:$AM$21,"x")&gt;=1,"x","")</f>
        <v/>
      </c>
      <c r="AK7" s="334" t="str">
        <f>IF(COUNTIF(Establecimiento!$AN$9:$AN$21,"x")&gt;=1,"x","")</f>
        <v/>
      </c>
      <c r="AL7" s="136" t="str">
        <f>IF(COUNTIF(Establecimiento!$AO$9:$AO$21,"x")&gt;=1,"x","")</f>
        <v/>
      </c>
      <c r="AM7" s="116" t="str">
        <f>IF(COUNTIF(Establecimiento!$AP$9:$AP$21,"x")&gt;=1,"x","")</f>
        <v/>
      </c>
      <c r="AN7" s="116" t="str">
        <f>IF(COUNTIF(Establecimiento!$AQ$9:$AQ$21,"x")&gt;=1,"x","")</f>
        <v/>
      </c>
      <c r="AO7" s="116" t="str">
        <f>IF(COUNTIF(Establecimiento!$AR$9:$AR$21,"x")&gt;=1,"x","")</f>
        <v/>
      </c>
      <c r="AP7" s="116" t="str">
        <f>IF(COUNTIF(Establecimiento!$AS$9:$AS$21,"x")&gt;=1,"x","")</f>
        <v/>
      </c>
      <c r="AQ7" s="116" t="str">
        <f>IF(COUNTIF(Establecimiento!$AT$9:$AT$21,"x")&gt;=1,"x","")</f>
        <v/>
      </c>
      <c r="AR7" s="117" t="str">
        <f>IF(COUNTIF(Establecimiento!$AU$9:$AU$21,"x")&gt;=1,"x","")</f>
        <v/>
      </c>
      <c r="AS7" s="196" t="str">
        <f>IF(COUNTIF(Establecimiento!$AV$9:$AV$21,"x")&gt;=1,"x","")</f>
        <v/>
      </c>
      <c r="AT7" s="117" t="str">
        <f>IF(COUNTIF(Establecimiento!$AW$9:$AW$21,"x")&gt;=1,"x","")</f>
        <v/>
      </c>
    </row>
    <row r="8" spans="1:46" customHeight="1" ht="15.75" s="35" customFormat="1">
      <c r="A8" s="64" t="s">
        <v>191</v>
      </c>
      <c r="B8" s="75" t="str">
        <f>IF(COUNTIF(Establecimiento!$E$23:$E$35,"x")&gt;=1,"x","")</f>
        <v>x</v>
      </c>
      <c r="C8" s="118" t="str">
        <f>IF(COUNTIF(Establecimiento!$F$23:$F$35,"x")&gt;=1,"x","")</f>
        <v/>
      </c>
      <c r="D8" s="118" t="str">
        <f>IF(COUNTIF(Establecimiento!$G$23:$G$35,"x")&gt;=1,"x","")</f>
        <v>x</v>
      </c>
      <c r="E8" s="118" t="str">
        <f>IF(COUNTIF(Establecimiento!$H$23:$H$35,"x")&gt;=1,"x","")</f>
        <v/>
      </c>
      <c r="F8" s="118" t="str">
        <f>IF(COUNTIF(Establecimiento!$I$23:$I$35,"x")&gt;=1,"x","")</f>
        <v/>
      </c>
      <c r="G8" s="118" t="str">
        <f>IF(COUNTIF(Establecimiento!$J$23:$J$35,"x")&gt;=1,"x","")</f>
        <v>x</v>
      </c>
      <c r="H8" s="118" t="str">
        <f>IF(COUNTIF(Establecimiento!$K$23:$K$35,"x")&gt;=1,"x","")</f>
        <v>x</v>
      </c>
      <c r="I8" s="118" t="str">
        <f>IF(COUNTIF(Establecimiento!$L$23:$L$35,"x")&gt;=1,"x","")</f>
        <v>x</v>
      </c>
      <c r="J8" s="118" t="str">
        <f>IF(COUNTIF(Establecimiento!$M$23:$M$35,"x")&gt;=1,"x","")</f>
        <v>x</v>
      </c>
      <c r="K8" s="118" t="str">
        <f>IF(COUNTIF(Establecimiento!$N$23:$N$35,"x")&gt;=1,"x","")</f>
        <v>x</v>
      </c>
      <c r="L8" s="118" t="str">
        <f>IF(COUNTIF(Establecimiento!$O$23:$O$35,"x")&gt;=1,"x","")</f>
        <v/>
      </c>
      <c r="M8" s="119" t="str">
        <f>IF(COUNTIF(Establecimiento!$P$23:$P$35,"x")&gt;=1,"x","")</f>
        <v/>
      </c>
      <c r="N8" s="75" t="str">
        <f>IF(COUNTIF(Establecimiento!$Q$23:$Q$35,"x")&gt;=1,"x","")</f>
        <v/>
      </c>
      <c r="O8" s="118" t="str">
        <f>IF(COUNTIF(Establecimiento!$R$23:$R$35,"x")&gt;=1,"x","")</f>
        <v/>
      </c>
      <c r="P8" s="118" t="str">
        <f>IF(COUNTIF(Establecimiento!$S$23:$S$35,"x")&gt;=1,"x","")</f>
        <v/>
      </c>
      <c r="Q8" s="118" t="str">
        <f>IF(COUNTIF(Establecimiento!$T$23:$T$35,"x")&gt;=1,"x","")</f>
        <v/>
      </c>
      <c r="R8" s="118" t="str">
        <f>IF(COUNTIF(Establecimiento!$U$23:$U$35,"x")&gt;=1,"x","")</f>
        <v/>
      </c>
      <c r="S8" s="118" t="str">
        <f>IF(COUNTIF(Establecimiento!$V$23:$V$35,"x")&gt;=1,"x","")</f>
        <v/>
      </c>
      <c r="T8" s="118" t="str">
        <f>IF(COUNTIF(Establecimiento!$W$23:$W$35,"x")&gt;=1,"x","")</f>
        <v/>
      </c>
      <c r="U8" s="118" t="str">
        <f>IF(COUNTIF(Establecimiento!$X$23:$X$35,"x")&gt;=1,"x","")</f>
        <v/>
      </c>
      <c r="V8" s="118" t="str">
        <f>IF(COUNTIF(Establecimiento!$Y$23:$Y$35,"x")&gt;=1,"x","")</f>
        <v/>
      </c>
      <c r="W8" s="118" t="str">
        <f>IF(COUNTIF(Establecimiento!$Z$23:$Z$35,"x")&gt;=1,"x","")</f>
        <v>x</v>
      </c>
      <c r="X8" s="118" t="str">
        <f>IF(COUNTIF(Establecimiento!$AA$23:$AA$35,"x")&gt;=1,"x","")</f>
        <v/>
      </c>
      <c r="Y8" s="119" t="str">
        <f>IF(COUNTIF(Establecimiento!$AB$23:$AB$35,"x")&gt;=1,"x","")</f>
        <v/>
      </c>
      <c r="Z8" s="75" t="str">
        <f>IF(COUNTIF(Establecimiento!$AC$23:$AC$35,"x")&gt;=1,"x","")</f>
        <v/>
      </c>
      <c r="AA8" s="118" t="str">
        <f>IF(COUNTIF(Establecimiento!$AD$23:$AD$35,"x")&gt;=1,"x","")</f>
        <v/>
      </c>
      <c r="AB8" s="118" t="str">
        <f>IF(COUNTIF(Establecimiento!$AE$23:$AE$35,"x")&gt;=1,"x","")</f>
        <v>x</v>
      </c>
      <c r="AC8" s="118" t="str">
        <f>IF(COUNTIF(Establecimiento!$AF$23:$AF$35,"x")&gt;=1,"x","")</f>
        <v/>
      </c>
      <c r="AD8" s="118" t="str">
        <f>IF(COUNTIF(Establecimiento!$AG$23:$AG$35,"x")&gt;=1,"x","")</f>
        <v/>
      </c>
      <c r="AE8" s="118" t="str">
        <f>IF(COUNTIF(Establecimiento!$AH$23:$AH$35,"x")&gt;=1,"x","")</f>
        <v/>
      </c>
      <c r="AF8" s="118" t="str">
        <f>IF(COUNTIF(Establecimiento!$AI$23:$AI$35,"x")&gt;=1,"x","")</f>
        <v/>
      </c>
      <c r="AG8" s="118" t="str">
        <f>IF(COUNTIF(Establecimiento!$AJ$23:$AJ$35,"x")&gt;=1,"x","")</f>
        <v/>
      </c>
      <c r="AH8" s="118" t="str">
        <f>IF(COUNTIF(Establecimiento!$AK$23:$AK$35,"x")&gt;=1,"x","")</f>
        <v/>
      </c>
      <c r="AI8" s="118" t="str">
        <f>IF(COUNTIF(Establecimiento!$AL$23:$AL$35,"x")&gt;=1,"x","")</f>
        <v>x</v>
      </c>
      <c r="AJ8" s="118" t="str">
        <f>IF(COUNTIF(Establecimiento!$AM$23:$AM$35,"x")&gt;=1,"x","")</f>
        <v/>
      </c>
      <c r="AK8" s="145" t="str">
        <f>IF(COUNTIF(Establecimiento!$AN$23:$AN$35,"x")&gt;=1,"x","")</f>
        <v/>
      </c>
      <c r="AL8" s="75" t="str">
        <f>IF(COUNTIF(Establecimiento!$AO$23:$AO$35,"x")&gt;=1,"x","")</f>
        <v/>
      </c>
      <c r="AM8" s="118" t="str">
        <f>IF(COUNTIF(Establecimiento!$AP$23:$AP$35,"x")&gt;=1,"x","")</f>
        <v/>
      </c>
      <c r="AN8" s="118" t="str">
        <f>IF(COUNTIF(Establecimiento!$AQ$23:$AQ$35,"x")&gt;=1,"x","")</f>
        <v/>
      </c>
      <c r="AO8" s="118" t="str">
        <f>IF(COUNTIF(Establecimiento!$AR$23:$AR$35,"x")&gt;=1,"x","")</f>
        <v/>
      </c>
      <c r="AP8" s="118" t="str">
        <f>IF(COUNTIF(Establecimiento!$AS$23:$AS$35,"x")&gt;=1,"x","")</f>
        <v/>
      </c>
      <c r="AQ8" s="118" t="str">
        <f>IF(COUNTIF(Establecimiento!$AT$23:$AT$35,"x")&gt;=1,"x","")</f>
        <v/>
      </c>
      <c r="AR8" s="119" t="str">
        <f>IF(COUNTIF(Establecimiento!$AU$23:$AU$35,"x")&gt;=1,"x","")</f>
        <v/>
      </c>
      <c r="AS8" s="53" t="str">
        <f>IF(COUNTIF(Establecimiento!$AV$23:$AV$35,"x")&gt;=1,"x","")</f>
        <v/>
      </c>
      <c r="AT8" s="119" t="str">
        <f>IF(COUNTIF(Establecimiento!$AW$23:$AW$35,"x")&gt;=1,"x","")</f>
        <v/>
      </c>
    </row>
    <row r="9" spans="1:46" customHeight="1" ht="15.75" s="35" customFormat="1">
      <c r="A9" s="64" t="s">
        <v>195</v>
      </c>
      <c r="B9" s="75" t="str">
        <f>IF(COUNTIF(Establecimiento!$E$37:$E$48,"x")&gt;=1,"x","")</f>
        <v/>
      </c>
      <c r="C9" s="118" t="str">
        <f>IF(COUNTIF(Establecimiento!$F$37:$F$48,"x")&gt;=1,"x","")</f>
        <v/>
      </c>
      <c r="D9" s="118" t="str">
        <f>IF(COUNTIF(Establecimiento!$G$37:$G$48,"x")&gt;=1,"x","")</f>
        <v/>
      </c>
      <c r="E9" s="118" t="str">
        <f>IF(COUNTIF(Establecimiento!$H$37:$H$48,"x")&gt;=1,"x","")</f>
        <v/>
      </c>
      <c r="F9" s="118" t="str">
        <f>IF(COUNTIF(Establecimiento!$I$37:$I$48,"x")&gt;=1,"x","")</f>
        <v/>
      </c>
      <c r="G9" s="118" t="str">
        <f>IF(COUNTIF(Establecimiento!$J$37:$J$48,"x")&gt;=1,"x","")</f>
        <v/>
      </c>
      <c r="H9" s="118" t="str">
        <f>IF(COUNTIF(Establecimiento!$K$37:$K$48,"x")&gt;=1,"x","")</f>
        <v/>
      </c>
      <c r="I9" s="118" t="str">
        <f>IF(COUNTIF(Establecimiento!$L$37:$L$48,"x")&gt;=1,"x","")</f>
        <v/>
      </c>
      <c r="J9" s="118" t="str">
        <f>IF(COUNTIF(Establecimiento!$M$37:$M$48,"x")&gt;=1,"x","")</f>
        <v>x</v>
      </c>
      <c r="K9" s="118" t="str">
        <f>IF(COUNTIF(Establecimiento!$N$37:$N$48,"x")&gt;=1,"x","")</f>
        <v>x</v>
      </c>
      <c r="L9" s="118" t="str">
        <f>IF(COUNTIF(Establecimiento!$O$37:$O$48,"x")&gt;=1,"x","")</f>
        <v/>
      </c>
      <c r="M9" s="119" t="str">
        <f>IF(COUNTIF(Establecimiento!$P$37:$P$48,"x")&gt;=1,"x","")</f>
        <v/>
      </c>
      <c r="N9" s="75" t="str">
        <f>IF(COUNTIF(Establecimiento!$Q$37:$Q$48,"x")&gt;=1,"x","")</f>
        <v/>
      </c>
      <c r="O9" s="118" t="str">
        <f>IF(COUNTIF(Establecimiento!$R$37:$R$48,"x")&gt;=1,"x","")</f>
        <v/>
      </c>
      <c r="P9" s="118" t="str">
        <f>IF(COUNTIF(Establecimiento!$S$37:$S$48,"x")&gt;=1,"x","")</f>
        <v/>
      </c>
      <c r="Q9" s="118" t="str">
        <f>IF(COUNTIF(Establecimiento!$T$37:$T$48,"x")&gt;=1,"x","")</f>
        <v/>
      </c>
      <c r="R9" s="118" t="str">
        <f>IF(COUNTIF(Establecimiento!$U$37:$U$48,"x")&gt;=1,"x","")</f>
        <v/>
      </c>
      <c r="S9" s="118" t="str">
        <f>IF(COUNTIF(Establecimiento!$V$37:$V$48,"x")&gt;=1,"x","")</f>
        <v/>
      </c>
      <c r="T9" s="118" t="str">
        <f>IF(COUNTIF(Establecimiento!$W$37:$W$48,"x")&gt;=1,"x","")</f>
        <v/>
      </c>
      <c r="U9" s="118" t="str">
        <f>IF(COUNTIF(Establecimiento!$X$37:$X$48,"x")&gt;=1,"x","")</f>
        <v/>
      </c>
      <c r="V9" s="118" t="str">
        <f>IF(COUNTIF(Establecimiento!$Y$37:$Y$48,"x")&gt;=1,"x","")</f>
        <v/>
      </c>
      <c r="W9" s="118" t="str">
        <f>IF(COUNTIF(Establecimiento!$Z$37:$Z$48,"x")&gt;=1,"x","")</f>
        <v>x</v>
      </c>
      <c r="X9" s="118" t="str">
        <f>IF(COUNTIF(Establecimiento!$AA$37:$AA$48,"x")&gt;=1,"x","")</f>
        <v/>
      </c>
      <c r="Y9" s="119" t="str">
        <f>IF(COUNTIF(Establecimiento!$AB$37:$AB$48,"x")&gt;=1,"x","")</f>
        <v/>
      </c>
      <c r="Z9" s="75" t="str">
        <f>IF(COUNTIF(Establecimiento!$AC$37:$AC$48,"x")&gt;=1,"x","")</f>
        <v/>
      </c>
      <c r="AA9" s="118" t="str">
        <f>IF(COUNTIF(Establecimiento!$AD$37:$AD$48,"x")&gt;=1,"x","")</f>
        <v/>
      </c>
      <c r="AB9" s="118" t="str">
        <f>IF(COUNTIF(Establecimiento!$AE$37:$AE$48,"x")&gt;=1,"x","")</f>
        <v/>
      </c>
      <c r="AC9" s="118" t="str">
        <f>IF(COUNTIF(Establecimiento!$AF$37:$AF$48,"x")&gt;=1,"x","")</f>
        <v/>
      </c>
      <c r="AD9" s="118" t="str">
        <f>IF(COUNTIF(Establecimiento!$AG$37:$AG$48,"x")&gt;=1,"x","")</f>
        <v/>
      </c>
      <c r="AE9" s="118" t="str">
        <f>IF(COUNTIF(Establecimiento!$AH$37:$AH$48,"x")&gt;=1,"x","")</f>
        <v/>
      </c>
      <c r="AF9" s="118" t="str">
        <f>IF(COUNTIF(Establecimiento!$AI$37:$AI$48,"x")&gt;=1,"x","")</f>
        <v/>
      </c>
      <c r="AG9" s="118" t="str">
        <f>IF(COUNTIF(Establecimiento!$AJ$37:$AJ$48,"x")&gt;=1,"x","")</f>
        <v/>
      </c>
      <c r="AH9" s="118" t="str">
        <f>IF(COUNTIF(Establecimiento!$AK$37:$AK$48,"x")&gt;=1,"x","")</f>
        <v/>
      </c>
      <c r="AI9" s="118" t="str">
        <f>IF(COUNTIF(Establecimiento!$AL$37:$AL$48,"x")&gt;=1,"x","")</f>
        <v>x</v>
      </c>
      <c r="AJ9" s="118" t="str">
        <f>IF(COUNTIF(Establecimiento!$AM$37:$AM$48,"x")&gt;=1,"x","")</f>
        <v/>
      </c>
      <c r="AK9" s="145" t="str">
        <f>IF(COUNTIF(Establecimiento!$AN$37:$AN$48,"x")&gt;=1,"x","")</f>
        <v/>
      </c>
      <c r="AL9" s="75" t="str">
        <f>IF(COUNTIF(Establecimiento!$AO$37:$AO$48,"x")&gt;=1,"x","")</f>
        <v/>
      </c>
      <c r="AM9" s="118" t="str">
        <f>IF(COUNTIF(Establecimiento!$AP$37:$AP$48,"x")&gt;=1,"x","")</f>
        <v/>
      </c>
      <c r="AN9" s="118" t="str">
        <f>IF(COUNTIF(Establecimiento!$AQ$37:$AQ$48,"x")&gt;=1,"x","")</f>
        <v/>
      </c>
      <c r="AO9" s="118" t="str">
        <f>IF(COUNTIF(Establecimiento!$AR$37:$AR$48,"x")&gt;=1,"x","")</f>
        <v/>
      </c>
      <c r="AP9" s="118" t="str">
        <f>IF(COUNTIF(Establecimiento!$AS$37:$AS$48,"x")&gt;=1,"x","")</f>
        <v/>
      </c>
      <c r="AQ9" s="118" t="str">
        <f>IF(COUNTIF(Establecimiento!$AT$37:$AT$48,"x")&gt;=1,"x","")</f>
        <v/>
      </c>
      <c r="AR9" s="119" t="str">
        <f>IF(COUNTIF(Establecimiento!$AU$37:$AU$48,"x")&gt;=1,"x","")</f>
        <v/>
      </c>
      <c r="AS9" s="53" t="str">
        <f>IF(COUNTIF(Establecimiento!$AV$37:$AV$48,"x")&gt;=1,"x","")</f>
        <v/>
      </c>
      <c r="AT9" s="119" t="str">
        <f>IF(COUNTIF(Establecimiento!$AW$37:$AW$48,"x")&gt;=1,"x","")</f>
        <v/>
      </c>
    </row>
    <row r="10" spans="1:46" customHeight="1" ht="15.75" s="35" customFormat="1">
      <c r="A10" s="65" t="s">
        <v>196</v>
      </c>
      <c r="B10" s="75" t="str">
        <f>IF(COUNTIF(Establecimiento!$E$49:$E$52,"x")&gt;=1,"x","")</f>
        <v>x</v>
      </c>
      <c r="C10" s="118" t="str">
        <f>IF(COUNTIF(Establecimiento!$F$49:$F$52,"x")&gt;=1,"x","")</f>
        <v/>
      </c>
      <c r="D10" s="118" t="str">
        <f>IF(COUNTIF(Establecimiento!$G$49:$G$52,"x")&gt;=1,"x","")</f>
        <v>x</v>
      </c>
      <c r="E10" s="118" t="str">
        <f>IF(COUNTIF(Establecimiento!$H$49:$H$52,"x")&gt;=1,"x","")</f>
        <v>x</v>
      </c>
      <c r="F10" s="118" t="str">
        <f>IF(COUNTIF(Establecimiento!$I$49:$I$52,"x")&gt;=1,"x","")</f>
        <v>x</v>
      </c>
      <c r="G10" s="118" t="str">
        <f>IF(COUNTIF(Establecimiento!$J$49:$J$52,"x")&gt;=1,"x","")</f>
        <v>x</v>
      </c>
      <c r="H10" s="118" t="str">
        <f>IF(COUNTIF(Establecimiento!$K$49:$K$52,"x")&gt;=1,"x","")</f>
        <v>x</v>
      </c>
      <c r="I10" s="118" t="str">
        <f>IF(COUNTIF(Establecimiento!$L$49:$L$52,"x")&gt;=1,"x","")</f>
        <v>x</v>
      </c>
      <c r="J10" s="118" t="str">
        <f>IF(COUNTIF(Establecimiento!$M$49:$M$52,"x")&gt;=1,"x","")</f>
        <v/>
      </c>
      <c r="K10" s="118" t="str">
        <f>IF(COUNTIF(Establecimiento!$N$49:$N$52,"x")&gt;=1,"x","")</f>
        <v>x</v>
      </c>
      <c r="L10" s="118" t="str">
        <f>IF(COUNTIF(Establecimiento!$O$49:$O$52,"x")&gt;=1,"x","")</f>
        <v/>
      </c>
      <c r="M10" s="119" t="str">
        <f>IF(COUNTIF(Establecimiento!$P$49:$P$52,"x")&gt;=1,"x","")</f>
        <v/>
      </c>
      <c r="N10" s="75" t="str">
        <f>IF(COUNTIF(Establecimiento!$Q$49:$Q$52,"x")&gt;=1,"x","")</f>
        <v/>
      </c>
      <c r="O10" s="118" t="str">
        <f>IF(COUNTIF(Establecimiento!$R$49:$R$52,"x")&gt;=1,"x","")</f>
        <v/>
      </c>
      <c r="P10" s="118" t="str">
        <f>IF(COUNTIF(Establecimiento!$S$49:$S$52,"x")&gt;=1,"x","")</f>
        <v>x</v>
      </c>
      <c r="Q10" s="118" t="str">
        <f>IF(COUNTIF(Establecimiento!$T$49:$T$52,"x")&gt;=1,"x","")</f>
        <v/>
      </c>
      <c r="R10" s="118" t="str">
        <f>IF(COUNTIF(Establecimiento!$U$49:$U$52,"x")&gt;=1,"x","")</f>
        <v/>
      </c>
      <c r="S10" s="118" t="str">
        <f>IF(COUNTIF(Establecimiento!$V$49:$V$52,"x")&gt;=1,"x","")</f>
        <v/>
      </c>
      <c r="T10" s="118" t="str">
        <f>IF(COUNTIF(Establecimiento!$W$49:$W$52,"x")&gt;=1,"x","")</f>
        <v/>
      </c>
      <c r="U10" s="118" t="str">
        <f>IF(COUNTIF(Establecimiento!$X$49:$X$52,"x")&gt;=1,"x","")</f>
        <v/>
      </c>
      <c r="V10" s="118" t="str">
        <f>IF(COUNTIF(Establecimiento!$Y$49:$Y$52,"x")&gt;=1,"x","")</f>
        <v/>
      </c>
      <c r="W10" s="118" t="str">
        <f>IF(COUNTIF(Establecimiento!$Z$49:$Z$52,"x")&gt;=1,"x","")</f>
        <v>x</v>
      </c>
      <c r="X10" s="118" t="str">
        <f>IF(COUNTIF(Establecimiento!$AA$49:$AA$52,"x")&gt;=1,"x","")</f>
        <v/>
      </c>
      <c r="Y10" s="119" t="str">
        <f>IF(COUNTIF(Establecimiento!$AB$49:$AB$52,"x")&gt;=1,"x","")</f>
        <v/>
      </c>
      <c r="Z10" s="75" t="str">
        <f>IF(COUNTIF(Establecimiento!$AC$49:$AC$52,"x")&gt;=1,"x","")</f>
        <v/>
      </c>
      <c r="AA10" s="118" t="str">
        <f>IF(COUNTIF(Establecimiento!$AD$49:$AD$52,"x")&gt;=1,"x","")</f>
        <v/>
      </c>
      <c r="AB10" s="118" t="str">
        <f>IF(COUNTIF(Establecimiento!$AE$49:$AE$52,"x")&gt;=1,"x","")</f>
        <v/>
      </c>
      <c r="AC10" s="118" t="str">
        <f>IF(COUNTIF(Establecimiento!$AF$49:$AF$52,"x")&gt;=1,"x","")</f>
        <v/>
      </c>
      <c r="AD10" s="118" t="str">
        <f>IF(COUNTIF(Establecimiento!$AG$49:$AG$52,"x")&gt;=1,"x","")</f>
        <v/>
      </c>
      <c r="AE10" s="118" t="str">
        <f>IF(COUNTIF(Establecimiento!$AH$49:$AH$52,"x")&gt;=1,"x","")</f>
        <v/>
      </c>
      <c r="AF10" s="118" t="str">
        <f>IF(COUNTIF(Establecimiento!$AI$49:$AI$52,"x")&gt;=1,"x","")</f>
        <v/>
      </c>
      <c r="AG10" s="118" t="str">
        <f>IF(COUNTIF(Establecimiento!$AJ$49:$AJ$52,"x")&gt;=1,"x","")</f>
        <v/>
      </c>
      <c r="AH10" s="118" t="str">
        <f>IF(COUNTIF(Establecimiento!$AK$49:$AK$52,"x")&gt;=1,"x","")</f>
        <v/>
      </c>
      <c r="AI10" s="118" t="str">
        <f>IF(COUNTIF(Establecimiento!$AL$49:$AL$52,"x")&gt;=1,"x","")</f>
        <v>x</v>
      </c>
      <c r="AJ10" s="118" t="str">
        <f>IF(COUNTIF(Establecimiento!$AM$49:$AM$52,"x")&gt;=1,"x","")</f>
        <v/>
      </c>
      <c r="AK10" s="145" t="str">
        <f>IF(COUNTIF(Establecimiento!$AN$49:$AN$52,"x")&gt;=1,"x","")</f>
        <v/>
      </c>
      <c r="AL10" s="75" t="str">
        <f>IF(COUNTIF(Establecimiento!$AO$49:$AO$52,"x")&gt;=1,"x","")</f>
        <v/>
      </c>
      <c r="AM10" s="118" t="str">
        <f>IF(COUNTIF(Establecimiento!$AP$49:$AP$52,"x")&gt;=1,"x","")</f>
        <v/>
      </c>
      <c r="AN10" s="118" t="str">
        <f>IF(COUNTIF(Establecimiento!$AQ$49:$AQ$52,"x")&gt;=1,"x","")</f>
        <v/>
      </c>
      <c r="AO10" s="118" t="str">
        <f>IF(COUNTIF(Establecimiento!$AR$49:$AR$52,"x")&gt;=1,"x","")</f>
        <v/>
      </c>
      <c r="AP10" s="118" t="str">
        <f>IF(COUNTIF(Establecimiento!$AS$49:$AS$52,"x")&gt;=1,"x","")</f>
        <v/>
      </c>
      <c r="AQ10" s="118" t="str">
        <f>IF(COUNTIF(Establecimiento!$AT$49:$AT$52,"x")&gt;=1,"x","")</f>
        <v/>
      </c>
      <c r="AR10" s="119" t="str">
        <f>IF(COUNTIF(Establecimiento!$AU$49:$AU$52,"x")&gt;=1,"x","")</f>
        <v/>
      </c>
      <c r="AS10" s="53" t="str">
        <f>IF(COUNTIF(Establecimiento!$AV$49:$AV$52,"x")&gt;=1,"x","")</f>
        <v/>
      </c>
      <c r="AT10" s="119" t="str">
        <f>IF(COUNTIF(Establecimiento!$AW$49:$AW$52,"x")&gt;=1,"x","")</f>
        <v/>
      </c>
    </row>
    <row r="11" spans="1:46" customHeight="1" ht="15.75" s="35" customFormat="1">
      <c r="A11" s="64" t="s">
        <v>197</v>
      </c>
      <c r="B11" s="75" t="str">
        <f>IF(COUNTIF(Establecimiento!$E$53:$E$60,"x")&gt;=1,"x","")</f>
        <v>x</v>
      </c>
      <c r="C11" s="118" t="str">
        <f>IF(COUNTIF(Establecimiento!$F$53:$F$60,"x")&gt;=1,"x","")</f>
        <v>x</v>
      </c>
      <c r="D11" s="118" t="str">
        <f>IF(COUNTIF(Establecimiento!$G$53:$G$60,"x")&gt;=1,"x","")</f>
        <v>x</v>
      </c>
      <c r="E11" s="118" t="str">
        <f>IF(COUNTIF(Establecimiento!$H$53:$H$60,"x")&gt;=1,"x","")</f>
        <v>x</v>
      </c>
      <c r="F11" s="118" t="str">
        <f>IF(COUNTIF(Establecimiento!$I$53:$I$60,"x")&gt;=1,"x","")</f>
        <v>x</v>
      </c>
      <c r="G11" s="118" t="str">
        <f>IF(COUNTIF(Establecimiento!$J$53:$J$60,"x")&gt;=1,"x","")</f>
        <v>x</v>
      </c>
      <c r="H11" s="118" t="str">
        <f>IF(COUNTIF(Establecimiento!$K$53:$K$60,"x")&gt;=1,"x","")</f>
        <v>x</v>
      </c>
      <c r="I11" s="118" t="str">
        <f>IF(COUNTIF(Establecimiento!$L$53:$L$60,"x")&gt;=1,"x","")</f>
        <v>x</v>
      </c>
      <c r="J11" s="118" t="str">
        <f>IF(COUNTIF(Establecimiento!$M$53:$M$60,"x")&gt;=1,"x","")</f>
        <v>x</v>
      </c>
      <c r="K11" s="118" t="str">
        <f>IF(COUNTIF(Establecimiento!$N$53:$N$60,"x")&gt;=1,"x","")</f>
        <v>x</v>
      </c>
      <c r="L11" s="118" t="str">
        <f>IF(COUNTIF(Establecimiento!$O$53:$O$60,"x")&gt;=1,"x","")</f>
        <v/>
      </c>
      <c r="M11" s="119" t="str">
        <f>IF(COUNTIF(Establecimiento!$P$53:$P$60,"x")&gt;=1,"x","")</f>
        <v/>
      </c>
      <c r="N11" s="75" t="str">
        <f>IF(COUNTIF(Establecimiento!$Q$53:$Q$60,"x")&gt;=1,"x","")</f>
        <v/>
      </c>
      <c r="O11" s="118" t="str">
        <f>IF(COUNTIF(Establecimiento!$R$53:$R$60,"x")&gt;=1,"x","")</f>
        <v/>
      </c>
      <c r="P11" s="118" t="str">
        <f>IF(COUNTIF(Establecimiento!$S$53:$S$60,"x")&gt;=1,"x","")</f>
        <v/>
      </c>
      <c r="Q11" s="118" t="str">
        <f>IF(COUNTIF(Establecimiento!$T$53:$T$60,"x")&gt;=1,"x","")</f>
        <v/>
      </c>
      <c r="R11" s="118" t="str">
        <f>IF(COUNTIF(Establecimiento!$U$53:$U$60,"x")&gt;=1,"x","")</f>
        <v/>
      </c>
      <c r="S11" s="118" t="str">
        <f>IF(COUNTIF(Establecimiento!$V$53:$V$60,"x")&gt;=1,"x","")</f>
        <v/>
      </c>
      <c r="T11" s="118" t="str">
        <f>IF(COUNTIF(Establecimiento!$W$53:$W$60,"x")&gt;=1,"x","")</f>
        <v/>
      </c>
      <c r="U11" s="118" t="str">
        <f>IF(COUNTIF(Establecimiento!$X$53:$X$60,"x")&gt;=1,"x","")</f>
        <v/>
      </c>
      <c r="V11" s="118" t="str">
        <f>IF(COUNTIF(Establecimiento!$Y$53:$Y$60,"x")&gt;=1,"x","")</f>
        <v/>
      </c>
      <c r="W11" s="118" t="str">
        <f>IF(COUNTIF(Establecimiento!$Z$53:$Z$60,"x")&gt;=1,"x","")</f>
        <v>x</v>
      </c>
      <c r="X11" s="118" t="str">
        <f>IF(COUNTIF(Establecimiento!$AA$53:$AA$60,"x")&gt;=1,"x","")</f>
        <v/>
      </c>
      <c r="Y11" s="119" t="str">
        <f>IF(COUNTIF(Establecimiento!$AB$53:$AB$60,"x")&gt;=1,"x","")</f>
        <v/>
      </c>
      <c r="Z11" s="75" t="str">
        <f>IF(COUNTIF(Establecimiento!$AC$53:$AC$60,"x")&gt;=1,"x","")</f>
        <v/>
      </c>
      <c r="AA11" s="118" t="str">
        <f>IF(COUNTIF(Establecimiento!$AD$53:$AD$60,"x")&gt;=1,"x","")</f>
        <v/>
      </c>
      <c r="AB11" s="118" t="str">
        <f>IF(COUNTIF(Establecimiento!$AE$53:$AE$60,"x")&gt;=1,"x","")</f>
        <v/>
      </c>
      <c r="AC11" s="118" t="str">
        <f>IF(COUNTIF(Establecimiento!$AF$53:$AF$60,"x")&gt;=1,"x","")</f>
        <v/>
      </c>
      <c r="AD11" s="118" t="str">
        <f>IF(COUNTIF(Establecimiento!$AG$53:$AG$60,"x")&gt;=1,"x","")</f>
        <v/>
      </c>
      <c r="AE11" s="118" t="str">
        <f>IF(COUNTIF(Establecimiento!$AH$53:$AH$60,"x")&gt;=1,"x","")</f>
        <v/>
      </c>
      <c r="AF11" s="118" t="str">
        <f>IF(COUNTIF(Establecimiento!$AI$53:$AI$60,"x")&gt;=1,"x","")</f>
        <v/>
      </c>
      <c r="AG11" s="118" t="str">
        <f>IF(COUNTIF(Establecimiento!$AJ$53:$AJ$60,"x")&gt;=1,"x","")</f>
        <v/>
      </c>
      <c r="AH11" s="118" t="str">
        <f>IF(COUNTIF(Establecimiento!$AK$53:$AK$60,"x")&gt;=1,"x","")</f>
        <v/>
      </c>
      <c r="AI11" s="118" t="str">
        <f>IF(COUNTIF(Establecimiento!$AL$53:$AL$60,"x")&gt;=1,"x","")</f>
        <v>x</v>
      </c>
      <c r="AJ11" s="118" t="str">
        <f>IF(COUNTIF(Establecimiento!$AM$53:$AM$60,"x")&gt;=1,"x","")</f>
        <v/>
      </c>
      <c r="AK11" s="145" t="str">
        <f>IF(COUNTIF(Establecimiento!$AN$53:$AN$60,"x")&gt;=1,"x","")</f>
        <v/>
      </c>
      <c r="AL11" s="75" t="str">
        <f>IF(COUNTIF(Establecimiento!$AO$53:$AO$60,"x")&gt;=1,"x","")</f>
        <v/>
      </c>
      <c r="AM11" s="118" t="str">
        <f>IF(COUNTIF(Establecimiento!$AP$53:$AP$60,"x")&gt;=1,"x","")</f>
        <v/>
      </c>
      <c r="AN11" s="118" t="str">
        <f>IF(COUNTIF(Establecimiento!$AQ$53:$AQ$60,"x")&gt;=1,"x","")</f>
        <v/>
      </c>
      <c r="AO11" s="118" t="str">
        <f>IF(COUNTIF(Establecimiento!$AR$53:$AR$60,"x")&gt;=1,"x","")</f>
        <v/>
      </c>
      <c r="AP11" s="118" t="str">
        <f>IF(COUNTIF(Establecimiento!$AS$53:$AS$60,"x")&gt;=1,"x","")</f>
        <v/>
      </c>
      <c r="AQ11" s="118" t="str">
        <f>IF(COUNTIF(Establecimiento!$AT$53:$AT$60,"x")&gt;=1,"x","")</f>
        <v/>
      </c>
      <c r="AR11" s="119" t="str">
        <f>IF(COUNTIF(Establecimiento!$AU$53:$AU$60,"x")&gt;=1,"x","")</f>
        <v/>
      </c>
      <c r="AS11" s="53" t="str">
        <f>IF(COUNTIF(Establecimiento!$AV$53:$AV$60,"x")&gt;=1,"x","")</f>
        <v/>
      </c>
      <c r="AT11" s="119" t="str">
        <f>IF(COUNTIF(Establecimiento!$AW$53:$AW$60,"x")&gt;=1,"x","")</f>
        <v/>
      </c>
    </row>
    <row r="12" spans="1:46" customHeight="1" ht="15.75" s="35" customFormat="1">
      <c r="A12" s="64" t="s">
        <v>198</v>
      </c>
      <c r="B12" s="75" t="str">
        <f>IF(COUNTIF(Establecimiento!$E$61:$E$66,"x")&gt;=1,"x","")</f>
        <v/>
      </c>
      <c r="C12" s="118" t="str">
        <f>IF(COUNTIF(Establecimiento!$F$61:$F$66,"x")&gt;=1,"x","")</f>
        <v/>
      </c>
      <c r="D12" s="118" t="str">
        <f>IF(COUNTIF(Establecimiento!$G$61:$G$66,"x")&gt;=1,"x","")</f>
        <v/>
      </c>
      <c r="E12" s="118" t="str">
        <f>IF(COUNTIF(Establecimiento!$H$61:$H$66,"x")&gt;=1,"x","")</f>
        <v/>
      </c>
      <c r="F12" s="118" t="str">
        <f>IF(COUNTIF(Establecimiento!$I$61:$I$66,"x")&gt;=1,"x","")</f>
        <v/>
      </c>
      <c r="G12" s="118" t="str">
        <f>IF(COUNTIF(Establecimiento!$J$61:$J$66,"x")&gt;=1,"x","")</f>
        <v/>
      </c>
      <c r="H12" s="118" t="str">
        <f>IF(COUNTIF(Establecimiento!$K$61:$K$66,"x")&gt;=1,"x","")</f>
        <v/>
      </c>
      <c r="I12" s="118" t="str">
        <f>IF(COUNTIF(Establecimiento!$L$61:$L$66,"x")&gt;=1,"x","")</f>
        <v/>
      </c>
      <c r="J12" s="118" t="str">
        <f>IF(COUNTIF(Establecimiento!$M$61:$M$66,"x")&gt;=1,"x","")</f>
        <v>x</v>
      </c>
      <c r="K12" s="118" t="str">
        <f>IF(COUNTIF(Establecimiento!$N$61:$N$66,"x")&gt;=1,"x","")</f>
        <v>x</v>
      </c>
      <c r="L12" s="118" t="str">
        <f>IF(COUNTIF(Establecimiento!$O$61:$O$66,"x")&gt;=1,"x","")</f>
        <v/>
      </c>
      <c r="M12" s="119" t="str">
        <f>IF(COUNTIF(Establecimiento!$P$61:$P$66,"x")&gt;=1,"x","")</f>
        <v/>
      </c>
      <c r="N12" s="75" t="str">
        <f>IF(COUNTIF(Establecimiento!$Q$61:$Q$66,"x")&gt;=1,"x","")</f>
        <v/>
      </c>
      <c r="O12" s="118" t="str">
        <f>IF(COUNTIF(Establecimiento!$R$61:$R$66,"x")&gt;=1,"x","")</f>
        <v/>
      </c>
      <c r="P12" s="118" t="str">
        <f>IF(COUNTIF(Establecimiento!$S$61:$S$66,"x")&gt;=1,"x","")</f>
        <v/>
      </c>
      <c r="Q12" s="118" t="str">
        <f>IF(COUNTIF(Establecimiento!$T$61:$T$66,"x")&gt;=1,"x","")</f>
        <v/>
      </c>
      <c r="R12" s="118" t="str">
        <f>IF(COUNTIF(Establecimiento!$U$61:$U$66,"x")&gt;=1,"x","")</f>
        <v/>
      </c>
      <c r="S12" s="118" t="str">
        <f>IF(COUNTIF(Establecimiento!$V$61:$V$66,"x")&gt;=1,"x","")</f>
        <v/>
      </c>
      <c r="T12" s="118" t="str">
        <f>IF(COUNTIF(Establecimiento!$W$61:$W$66,"x")&gt;=1,"x","")</f>
        <v/>
      </c>
      <c r="U12" s="118" t="str">
        <f>IF(COUNTIF(Establecimiento!$X$61:$X$66,"x")&gt;=1,"x","")</f>
        <v/>
      </c>
      <c r="V12" s="118" t="str">
        <f>IF(COUNTIF(Establecimiento!$Y$61:$Y$66,"x")&gt;=1,"x","")</f>
        <v>x</v>
      </c>
      <c r="W12" s="118" t="str">
        <f>IF(COUNTIF(Establecimiento!$Z$61:$Z$66,"x")&gt;=1,"x","")</f>
        <v>x</v>
      </c>
      <c r="X12" s="118" t="str">
        <f>IF(COUNTIF(Establecimiento!$AA$61:$AA$66,"x")&gt;=1,"x","")</f>
        <v/>
      </c>
      <c r="Y12" s="119" t="str">
        <f>IF(COUNTIF(Establecimiento!$AB$61:$AB$66,"x")&gt;=1,"x","")</f>
        <v/>
      </c>
      <c r="Z12" s="75" t="str">
        <f>IF(COUNTIF(Establecimiento!$AC$61:$AC$66,"x")&gt;=1,"x","")</f>
        <v/>
      </c>
      <c r="AA12" s="118" t="str">
        <f>IF(COUNTIF(Establecimiento!$AD$61:$AD$66,"x")&gt;=1,"x","")</f>
        <v/>
      </c>
      <c r="AB12" s="118" t="str">
        <f>IF(COUNTIF(Establecimiento!$AE$61:$AE$66,"x")&gt;=1,"x","")</f>
        <v/>
      </c>
      <c r="AC12" s="118" t="str">
        <f>IF(COUNTIF(Establecimiento!$AF$61:$AF$66,"x")&gt;=1,"x","")</f>
        <v/>
      </c>
      <c r="AD12" s="118" t="str">
        <f>IF(COUNTIF(Establecimiento!$AG$61:$AG$66,"x")&gt;=1,"x","")</f>
        <v/>
      </c>
      <c r="AE12" s="118" t="str">
        <f>IF(COUNTIF(Establecimiento!$AH$61:$AH$66,"x")&gt;=1,"x","")</f>
        <v/>
      </c>
      <c r="AF12" s="118" t="str">
        <f>IF(COUNTIF(Establecimiento!$AI$61:$AI$66,"x")&gt;=1,"x","")</f>
        <v/>
      </c>
      <c r="AG12" s="118" t="str">
        <f>IF(COUNTIF(Establecimiento!$AJ$61:$AJ$66,"x")&gt;=1,"x","")</f>
        <v/>
      </c>
      <c r="AH12" s="118" t="str">
        <f>IF(COUNTIF(Establecimiento!$AK$61:$AK$66,"x")&gt;=1,"x","")</f>
        <v/>
      </c>
      <c r="AI12" s="118" t="str">
        <f>IF(COUNTIF(Establecimiento!$AL$61:$AL$66,"x")&gt;=1,"x","")</f>
        <v>x</v>
      </c>
      <c r="AJ12" s="118" t="str">
        <f>IF(COUNTIF(Establecimiento!$AM$61:$AM$66,"x")&gt;=1,"x","")</f>
        <v/>
      </c>
      <c r="AK12" s="145" t="str">
        <f>IF(COUNTIF(Establecimiento!$AN$61:$AN$66,"x")&gt;=1,"x","")</f>
        <v/>
      </c>
      <c r="AL12" s="75" t="str">
        <f>IF(COUNTIF(Establecimiento!$AO$61:$AO$66,"x")&gt;=1,"x","")</f>
        <v/>
      </c>
      <c r="AM12" s="118" t="str">
        <f>IF(COUNTIF(Establecimiento!$AP$61:$AP$66,"x")&gt;=1,"x","")</f>
        <v/>
      </c>
      <c r="AN12" s="118" t="str">
        <f>IF(COUNTIF(Establecimiento!$AQ$61:$AQ$66,"x")&gt;=1,"x","")</f>
        <v/>
      </c>
      <c r="AO12" s="118" t="str">
        <f>IF(COUNTIF(Establecimiento!$AR$61:$AR$66,"x")&gt;=1,"x","")</f>
        <v/>
      </c>
      <c r="AP12" s="118" t="str">
        <f>IF(COUNTIF(Establecimiento!$AS$61:$AS$66,"x")&gt;=1,"x","")</f>
        <v/>
      </c>
      <c r="AQ12" s="118" t="str">
        <f>IF(COUNTIF(Establecimiento!$AT$61:$AT$66,"x")&gt;=1,"x","")</f>
        <v/>
      </c>
      <c r="AR12" s="119" t="str">
        <f>IF(COUNTIF(Establecimiento!$AU$61:$AU$66,"x")&gt;=1,"x","")</f>
        <v/>
      </c>
      <c r="AS12" s="53" t="str">
        <f>IF(COUNTIF(Establecimiento!$AV$61:$AV$66,"x")&gt;=1,"x","")</f>
        <v>x</v>
      </c>
      <c r="AT12" s="119" t="str">
        <f>IF(COUNTIF(Establecimiento!$AW$61:$AW$66,"x")&gt;=1,"x","")</f>
        <v/>
      </c>
    </row>
    <row r="13" spans="1:46" customHeight="1" ht="15.75" s="35" customFormat="1">
      <c r="A13" s="64" t="s">
        <v>199</v>
      </c>
      <c r="B13" s="75" t="str">
        <f>IF(COUNTIF(Establecimiento!$E$68:$E$75,"x")&gt;=1,"x","")</f>
        <v/>
      </c>
      <c r="C13" s="118" t="str">
        <f>IF(COUNTIF(Establecimiento!$F$68:$F$75,"x")&gt;=1,"x","")</f>
        <v/>
      </c>
      <c r="D13" s="118" t="str">
        <f>IF(COUNTIF(Establecimiento!$G$68:$G$75,"x")&gt;=1,"x","")</f>
        <v/>
      </c>
      <c r="E13" s="118" t="str">
        <f>IF(COUNTIF(Establecimiento!$H$68:$H$75,"x")&gt;=1,"x","")</f>
        <v/>
      </c>
      <c r="F13" s="118" t="str">
        <f>IF(COUNTIF(Establecimiento!$I$68:$I$75,"x")&gt;=1,"x","")</f>
        <v/>
      </c>
      <c r="G13" s="118" t="str">
        <f>IF(COUNTIF(Establecimiento!$J$68:$J$75,"x")&gt;=1,"x","")</f>
        <v/>
      </c>
      <c r="H13" s="118" t="str">
        <f>IF(COUNTIF(Establecimiento!$K$68:$K$75,"x")&gt;=1,"x","")</f>
        <v/>
      </c>
      <c r="I13" s="118" t="str">
        <f>IF(COUNTIF(Establecimiento!$L$68:$L$75,"x")&gt;=1,"x","")</f>
        <v/>
      </c>
      <c r="J13" s="118" t="str">
        <f>IF(COUNTIF(Establecimiento!$M$68:$M$75,"x")&gt;=1,"x","")</f>
        <v/>
      </c>
      <c r="K13" s="118" t="str">
        <f>IF(COUNTIF(Establecimiento!$N$68:$N$75,"x")&gt;=1,"x","")</f>
        <v>x</v>
      </c>
      <c r="L13" s="118" t="str">
        <f>IF(COUNTIF(Establecimiento!$O$68:$O$75,"x")&gt;=1,"x","")</f>
        <v/>
      </c>
      <c r="M13" s="119" t="str">
        <f>IF(COUNTIF(Establecimiento!$P$68:$P$75,"x")&gt;=1,"x","")</f>
        <v/>
      </c>
      <c r="N13" s="75" t="str">
        <f>IF(COUNTIF(Establecimiento!$Q$68:$Q$75,"x")&gt;=1,"x","")</f>
        <v/>
      </c>
      <c r="O13" s="118" t="str">
        <f>IF(COUNTIF(Establecimiento!$R$68:$R$75,"x")&gt;=1,"x","")</f>
        <v/>
      </c>
      <c r="P13" s="118" t="str">
        <f>IF(COUNTIF(Establecimiento!$S$68:$S$75,"x")&gt;=1,"x","")</f>
        <v/>
      </c>
      <c r="Q13" s="118" t="str">
        <f>IF(COUNTIF(Establecimiento!$T$68:$T$75,"x")&gt;=1,"x","")</f>
        <v/>
      </c>
      <c r="R13" s="118" t="str">
        <f>IF(COUNTIF(Establecimiento!$U$68:$U$75,"x")&gt;=1,"x","")</f>
        <v/>
      </c>
      <c r="S13" s="118" t="str">
        <f>IF(COUNTIF(Establecimiento!$V$68:$V$75,"x")&gt;=1,"x","")</f>
        <v/>
      </c>
      <c r="T13" s="118" t="str">
        <f>IF(COUNTIF(Establecimiento!$W$68:$W$75,"x")&gt;=1,"x","")</f>
        <v/>
      </c>
      <c r="U13" s="118" t="str">
        <f>IF(COUNTIF(Establecimiento!$X$68:$X$75,"x")&gt;=1,"x","")</f>
        <v/>
      </c>
      <c r="V13" s="118" t="str">
        <f>IF(COUNTIF(Establecimiento!$Y$68:$Y$75,"x")&gt;=1,"x","")</f>
        <v/>
      </c>
      <c r="W13" s="118" t="str">
        <f>IF(COUNTIF(Establecimiento!$Z$68:$Z$75,"x")&gt;=1,"x","")</f>
        <v>x</v>
      </c>
      <c r="X13" s="118" t="str">
        <f>IF(COUNTIF(Establecimiento!$AA$68:$AA$75,"x")&gt;=1,"x","")</f>
        <v/>
      </c>
      <c r="Y13" s="119" t="str">
        <f>IF(COUNTIF(Establecimiento!$AB$68:$AB$75,"x")&gt;=1,"x","")</f>
        <v/>
      </c>
      <c r="Z13" s="75" t="str">
        <f>IF(COUNTIF(Establecimiento!$AC$68:$AC$75,"x")&gt;=1,"x","")</f>
        <v/>
      </c>
      <c r="AA13" s="118" t="str">
        <f>IF(COUNTIF(Establecimiento!$AD$68:$AD$75,"x")&gt;=1,"x","")</f>
        <v/>
      </c>
      <c r="AB13" s="118" t="str">
        <f>IF(COUNTIF(Establecimiento!$AE$68:$AE$75,"x")&gt;=1,"x","")</f>
        <v/>
      </c>
      <c r="AC13" s="118" t="str">
        <f>IF(COUNTIF(Establecimiento!$AF$68:$AF$75,"x")&gt;=1,"x","")</f>
        <v/>
      </c>
      <c r="AD13" s="118" t="str">
        <f>IF(COUNTIF(Establecimiento!$AG$68:$AG$75,"x")&gt;=1,"x","")</f>
        <v/>
      </c>
      <c r="AE13" s="118" t="str">
        <f>IF(COUNTIF(Establecimiento!$AH$68:$AH$75,"x")&gt;=1,"x","")</f>
        <v/>
      </c>
      <c r="AF13" s="118" t="str">
        <f>IF(COUNTIF(Establecimiento!$AI$68:$AI$75,"x")&gt;=1,"x","")</f>
        <v/>
      </c>
      <c r="AG13" s="118" t="str">
        <f>IF(COUNTIF(Establecimiento!$AJ$68:$AJ$75,"x")&gt;=1,"x","")</f>
        <v/>
      </c>
      <c r="AH13" s="118" t="str">
        <f>IF(COUNTIF(Establecimiento!$AK$68:$AK$75,"x")&gt;=1,"x","")</f>
        <v/>
      </c>
      <c r="AI13" s="118" t="str">
        <f>IF(COUNTIF(Establecimiento!$AL$68:$AL$75,"x")&gt;=1,"x","")</f>
        <v>x</v>
      </c>
      <c r="AJ13" s="118" t="str">
        <f>IF(COUNTIF(Establecimiento!$AM$68:$AM$75,"x")&gt;=1,"x","")</f>
        <v/>
      </c>
      <c r="AK13" s="145" t="str">
        <f>IF(COUNTIF(Establecimiento!$AN$68:$AN$75,"x")&gt;=1,"x","")</f>
        <v/>
      </c>
      <c r="AL13" s="75" t="str">
        <f>IF(COUNTIF(Establecimiento!$AO$68:$AO$75,"x")&gt;=1,"x","")</f>
        <v/>
      </c>
      <c r="AM13" s="118" t="str">
        <f>IF(COUNTIF(Establecimiento!$AP$68:$AP$75,"x")&gt;=1,"x","")</f>
        <v/>
      </c>
      <c r="AN13" s="118" t="str">
        <f>IF(COUNTIF(Establecimiento!$AQ$68:$AQ$75,"x")&gt;=1,"x","")</f>
        <v/>
      </c>
      <c r="AO13" s="118" t="str">
        <f>IF(COUNTIF(Establecimiento!$AR$68:$AR$75,"x")&gt;=1,"x","")</f>
        <v/>
      </c>
      <c r="AP13" s="118" t="str">
        <f>IF(COUNTIF(Establecimiento!$AS$68:$AS$75,"x")&gt;=1,"x","")</f>
        <v/>
      </c>
      <c r="AQ13" s="118" t="str">
        <f>IF(COUNTIF(Establecimiento!$AT$68:$AT$75,"x")&gt;=1,"x","")</f>
        <v/>
      </c>
      <c r="AR13" s="119" t="str">
        <f>IF(COUNTIF(Establecimiento!$AU$68:$AU$75,"x")&gt;=1,"x","")</f>
        <v/>
      </c>
      <c r="AS13" s="53" t="str">
        <f>IF(COUNTIF(Establecimiento!$AV$67:$AV$75,"x")&gt;=1,"x","")</f>
        <v/>
      </c>
      <c r="AT13" s="119" t="str">
        <f>IF(COUNTIF(Establecimiento!$AW$67:$AW$75,"x")&gt;=1,"x","")</f>
        <v/>
      </c>
    </row>
    <row r="14" spans="1:46" customHeight="1" ht="15.75" s="35" customFormat="1">
      <c r="A14" s="64" t="s">
        <v>200</v>
      </c>
      <c r="B14" s="75" t="str">
        <f>IF(COUNTIF(Establecimiento!$E$77:$E$94,"x")&gt;=1,"x","")</f>
        <v/>
      </c>
      <c r="C14" s="118" t="str">
        <f>IF(COUNTIF(Establecimiento!$F$77:$F$94,"x")&gt;=1,"x","")</f>
        <v>x</v>
      </c>
      <c r="D14" s="118" t="str">
        <f>IF(COUNTIF(Establecimiento!$G$77:$G$94,"x")&gt;=1,"x","")</f>
        <v>x</v>
      </c>
      <c r="E14" s="118" t="str">
        <f>IF(COUNTIF(Establecimiento!$H$77:$H$94,"x")&gt;=1,"x","")</f>
        <v/>
      </c>
      <c r="F14" s="118" t="str">
        <f>IF(COUNTIF(Establecimiento!$I$77:$I$94,"x")&gt;=1,"x","")</f>
        <v>x</v>
      </c>
      <c r="G14" s="118" t="str">
        <f>IF(COUNTIF(Establecimiento!$J$77:$J$94,"x")&gt;=1,"x","")</f>
        <v>x</v>
      </c>
      <c r="H14" s="118" t="str">
        <f>IF(COUNTIF(Establecimiento!$K$77:$K$94,"x")&gt;=1,"x","")</f>
        <v>x</v>
      </c>
      <c r="I14" s="118" t="str">
        <f>IF(COUNTIF(Establecimiento!$L$77:$L$94,"x")&gt;=1,"x","")</f>
        <v>x</v>
      </c>
      <c r="J14" s="118" t="str">
        <f>IF(COUNTIF(Establecimiento!$M$77:$M$94,"x")&gt;=1,"x","")</f>
        <v>x</v>
      </c>
      <c r="K14" s="118" t="str">
        <f>IF(COUNTIF(Establecimiento!$N$77:$N$94,"x")&gt;=1,"x","")</f>
        <v>x</v>
      </c>
      <c r="L14" s="118" t="str">
        <f>IF(COUNTIF(Establecimiento!$O$77:$O$94,"x")&gt;=1,"x","")</f>
        <v/>
      </c>
      <c r="M14" s="119" t="str">
        <f>IF(COUNTIF(Establecimiento!$P$77:$P$94,"x")&gt;=1,"x","")</f>
        <v/>
      </c>
      <c r="N14" s="75" t="str">
        <f>IF(COUNTIF(Establecimiento!$Q$77:$Q$94,"x")&gt;=1,"x","")</f>
        <v/>
      </c>
      <c r="O14" s="118" t="str">
        <f>IF(COUNTIF(Establecimiento!$R$77:$R$94,"x")&gt;=1,"x","")</f>
        <v/>
      </c>
      <c r="P14" s="118" t="str">
        <f>IF(COUNTIF(Establecimiento!$S$77:$S$94,"x")&gt;=1,"x","")</f>
        <v/>
      </c>
      <c r="Q14" s="118" t="str">
        <f>IF(COUNTIF(Establecimiento!$T$77:$T$94,"x")&gt;=1,"x","")</f>
        <v/>
      </c>
      <c r="R14" s="118" t="str">
        <f>IF(COUNTIF(Establecimiento!$U$77:$U$94,"x")&gt;=1,"x","")</f>
        <v/>
      </c>
      <c r="S14" s="118" t="str">
        <f>IF(COUNTIF(Establecimiento!$V$77:$V$94,"x")&gt;=1,"x","")</f>
        <v/>
      </c>
      <c r="T14" s="118" t="str">
        <f>IF(COUNTIF(Establecimiento!$W$77:$W$94,"x")&gt;=1,"x","")</f>
        <v/>
      </c>
      <c r="U14" s="118" t="str">
        <f>IF(COUNTIF(Establecimiento!$X$77:$X$94,"x")&gt;=1,"x","")</f>
        <v/>
      </c>
      <c r="V14" s="118" t="str">
        <f>IF(COUNTIF(Establecimiento!$Y$77:$Y$94,"x")&gt;=1,"x","")</f>
        <v/>
      </c>
      <c r="W14" s="118" t="str">
        <f>IF(COUNTIF(Establecimiento!$Z$77:$Z$94,"x")&gt;=1,"x","")</f>
        <v>x</v>
      </c>
      <c r="X14" s="118" t="str">
        <f>IF(COUNTIF(Establecimiento!$AA$77:$AA$94,"x")&gt;=1,"x","")</f>
        <v/>
      </c>
      <c r="Y14" s="119" t="str">
        <f>IF(COUNTIF(Establecimiento!$AB$77:$AB$94,"x")&gt;=1,"x","")</f>
        <v/>
      </c>
      <c r="Z14" s="75" t="str">
        <f>IF(COUNTIF(Establecimiento!$AC$77:$AC$94,"x")&gt;=1,"x","")</f>
        <v/>
      </c>
      <c r="AA14" s="118" t="str">
        <f>IF(COUNTIF(Establecimiento!$AD$77:$AD$94,"x")&gt;=1,"x","")</f>
        <v/>
      </c>
      <c r="AB14" s="118" t="str">
        <f>IF(COUNTIF(Establecimiento!$AE$77:$AE$94,"x")&gt;=1,"x","")</f>
        <v/>
      </c>
      <c r="AC14" s="118" t="str">
        <f>IF(COUNTIF(Establecimiento!$AF$77:$AF$94,"x")&gt;=1,"x","")</f>
        <v/>
      </c>
      <c r="AD14" s="118" t="str">
        <f>IF(COUNTIF(Establecimiento!$AG$77:$AG$94,"x")&gt;=1,"x","")</f>
        <v/>
      </c>
      <c r="AE14" s="118" t="str">
        <f>IF(COUNTIF(Establecimiento!$AH$77:$AH$94,"x")&gt;=1,"x","")</f>
        <v/>
      </c>
      <c r="AF14" s="118" t="str">
        <f>IF(COUNTIF(Establecimiento!$AI$77:$AI$94,"x")&gt;=1,"x","")</f>
        <v/>
      </c>
      <c r="AG14" s="118" t="str">
        <f>IF(COUNTIF(Establecimiento!$AJ$77:$AJ$94,"x")&gt;=1,"x","")</f>
        <v/>
      </c>
      <c r="AH14" s="118" t="str">
        <f>IF(COUNTIF(Establecimiento!$AK$77:$AK$94,"x")&gt;=1,"x","")</f>
        <v/>
      </c>
      <c r="AI14" s="118" t="str">
        <f>IF(COUNTIF(Establecimiento!$AL$77:$AL$94,"x")&gt;=1,"x","")</f>
        <v>x</v>
      </c>
      <c r="AJ14" s="118" t="str">
        <f>IF(COUNTIF(Establecimiento!$AM$77:$AM$94,"x")&gt;=1,"x","")</f>
        <v/>
      </c>
      <c r="AK14" s="145" t="str">
        <f>IF(COUNTIF(Establecimiento!$AN$77:$AN$94,"x")&gt;=1,"x","")</f>
        <v/>
      </c>
      <c r="AL14" s="75" t="str">
        <f>IF(COUNTIF(Establecimiento!$AO$77:$AO$94,"x")&gt;=1,"x","")</f>
        <v/>
      </c>
      <c r="AM14" s="118" t="str">
        <f>IF(COUNTIF(Establecimiento!$AP$77:$AP$94,"x")&gt;=1,"x","")</f>
        <v/>
      </c>
      <c r="AN14" s="118" t="str">
        <f>IF(COUNTIF(Establecimiento!$AQ$77:$AQ$94,"x")&gt;=1,"x","")</f>
        <v/>
      </c>
      <c r="AO14" s="118" t="str">
        <f>IF(COUNTIF(Establecimiento!$AR$77:$AR$94,"x")&gt;=1,"x","")</f>
        <v/>
      </c>
      <c r="AP14" s="118" t="str">
        <f>IF(COUNTIF(Establecimiento!$AS$77:$AS$94,"x")&gt;=1,"x","")</f>
        <v/>
      </c>
      <c r="AQ14" s="118" t="str">
        <f>IF(COUNTIF(Establecimiento!$AT$77:$AT$94,"x")&gt;=1,"x","")</f>
        <v/>
      </c>
      <c r="AR14" s="119" t="str">
        <f>IF(COUNTIF(Establecimiento!$AU$77:$AU$94,"x")&gt;=1,"x","")</f>
        <v/>
      </c>
      <c r="AS14" s="53" t="str">
        <f>IF(COUNTIF(Establecimiento!$AV$77:$AV$94,"x")&gt;=1,"x","")</f>
        <v/>
      </c>
      <c r="AT14" s="119" t="str">
        <f>IF(COUNTIF(Establecimiento!$AW$77:$AW$94,"x")&gt;=1,"x","")</f>
        <v/>
      </c>
    </row>
    <row r="15" spans="1:46" customHeight="1" ht="15.75" s="35" customFormat="1">
      <c r="A15" s="66" t="s">
        <v>201</v>
      </c>
      <c r="B15" s="75" t="str">
        <f>IF(COUNTIF(Establecimiento!$E$95:$E$105,"x")&gt;=1,"x","")</f>
        <v/>
      </c>
      <c r="C15" s="118" t="str">
        <f>IF(COUNTIF(Establecimiento!$F$95:$F$105,"x")&gt;=1,"x","")</f>
        <v/>
      </c>
      <c r="D15" s="118" t="str">
        <f>IF(COUNTIF(Establecimiento!$G$95:$G$105,"x")&gt;=1,"x","")</f>
        <v/>
      </c>
      <c r="E15" s="118" t="str">
        <f>IF(COUNTIF(Establecimiento!$H$95:$H$105,"x")&gt;=1,"x","")</f>
        <v/>
      </c>
      <c r="F15" s="118" t="str">
        <f>IF(COUNTIF(Establecimiento!$I$95:$I$105,"x")&gt;=1,"x","")</f>
        <v/>
      </c>
      <c r="G15" s="118" t="str">
        <f>IF(COUNTIF(Establecimiento!$J$95:$J$105,"x")&gt;=1,"x","")</f>
        <v/>
      </c>
      <c r="H15" s="118" t="str">
        <f>IF(COUNTIF(Establecimiento!$K$95:$K$105,"x")&gt;=1,"x","")</f>
        <v/>
      </c>
      <c r="I15" s="118" t="str">
        <f>IF(COUNTIF(Establecimiento!$L$95:$L$105,"x")&gt;=1,"x","")</f>
        <v/>
      </c>
      <c r="J15" s="118" t="str">
        <f>IF(COUNTIF(Establecimiento!$M$95:$M$105,"x")&gt;=1,"x","")</f>
        <v>x</v>
      </c>
      <c r="K15" s="118" t="str">
        <f>IF(COUNTIF(Establecimiento!$N$95:$N$105,"x")&gt;=1,"x","")</f>
        <v>x</v>
      </c>
      <c r="L15" s="118" t="str">
        <f>IF(COUNTIF(Establecimiento!$O$95:$O$105,"x")&gt;=1,"x","")</f>
        <v/>
      </c>
      <c r="M15" s="119" t="str">
        <f>IF(COUNTIF(Establecimiento!$P$95:$P$105,"x")&gt;=1,"x","")</f>
        <v/>
      </c>
      <c r="N15" s="75" t="str">
        <f>IF(COUNTIF(Establecimiento!$Q$95:$Q$105,"x")&gt;=1,"x","")</f>
        <v/>
      </c>
      <c r="O15" s="118" t="str">
        <f>IF(COUNTIF(Establecimiento!$R$95:$R$105,"x")&gt;=1,"x","")</f>
        <v/>
      </c>
      <c r="P15" s="118" t="str">
        <f>IF(COUNTIF(Establecimiento!$S$95:$S$105,"x")&gt;=1,"x","")</f>
        <v/>
      </c>
      <c r="Q15" s="118" t="str">
        <f>IF(COUNTIF(Establecimiento!$T$95:$T$105,"x")&gt;=1,"x","")</f>
        <v/>
      </c>
      <c r="R15" s="118" t="str">
        <f>IF(COUNTIF(Establecimiento!$U$95:$U$105,"x")&gt;=1,"x","")</f>
        <v/>
      </c>
      <c r="S15" s="118" t="str">
        <f>IF(COUNTIF(Establecimiento!$V$95:$V$105,"x")&gt;=1,"x","")</f>
        <v/>
      </c>
      <c r="T15" s="118" t="str">
        <f>IF(COUNTIF(Establecimiento!$W$95:$W$105,"x")&gt;=1,"x","")</f>
        <v/>
      </c>
      <c r="U15" s="118" t="str">
        <f>IF(COUNTIF(Establecimiento!$X$95:$X$105,"x")&gt;=1,"x","")</f>
        <v/>
      </c>
      <c r="V15" s="118" t="str">
        <f>IF(COUNTIF(Establecimiento!$Y$95:$Y$105,"x")&gt;=1,"x","")</f>
        <v/>
      </c>
      <c r="W15" s="118" t="str">
        <f>IF(COUNTIF(Establecimiento!$Z$95:$Z$105,"x")&gt;=1,"x","")</f>
        <v>x</v>
      </c>
      <c r="X15" s="118" t="str">
        <f>IF(COUNTIF(Establecimiento!$AA$95:$AA$105,"x")&gt;=1,"x","")</f>
        <v/>
      </c>
      <c r="Y15" s="119" t="str">
        <f>IF(COUNTIF(Establecimiento!$AB$95:$AB$105,"x")&gt;=1,"x","")</f>
        <v/>
      </c>
      <c r="Z15" s="75" t="str">
        <f>IF(COUNTIF(Establecimiento!$AC$95:$AC$105,"x")&gt;=1,"x","")</f>
        <v/>
      </c>
      <c r="AA15" s="118" t="str">
        <f>IF(COUNTIF(Establecimiento!$AD$95:$AD$105,"x")&gt;=1,"x","")</f>
        <v/>
      </c>
      <c r="AB15" s="118" t="str">
        <f>IF(COUNTIF(Establecimiento!$AE$95:$AE$105,"x")&gt;=1,"x","")</f>
        <v/>
      </c>
      <c r="AC15" s="118" t="str">
        <f>IF(COUNTIF(Establecimiento!$AF$95:$AF$105,"x")&gt;=1,"x","")</f>
        <v/>
      </c>
      <c r="AD15" s="118" t="str">
        <f>IF(COUNTIF(Establecimiento!$AG$95:$AG$105,"x")&gt;=1,"x","")</f>
        <v/>
      </c>
      <c r="AE15" s="118" t="str">
        <f>IF(COUNTIF(Establecimiento!$AH$95:$AH$105,"x")&gt;=1,"x","")</f>
        <v/>
      </c>
      <c r="AF15" s="118" t="str">
        <f>IF(COUNTIF(Establecimiento!$AI$95:$AI$105,"x")&gt;=1,"x","")</f>
        <v/>
      </c>
      <c r="AG15" s="118" t="str">
        <f>IF(COUNTIF(Establecimiento!$AJ$95:$AJ$105,"x")&gt;=1,"x","")</f>
        <v/>
      </c>
      <c r="AH15" s="118" t="str">
        <f>IF(COUNTIF(Establecimiento!$AK$95:$AK$105,"x")&gt;=1,"x","")</f>
        <v/>
      </c>
      <c r="AI15" s="118" t="str">
        <f>IF(COUNTIF(Establecimiento!$AL$95:$AL$105,"x")&gt;=1,"x","")</f>
        <v>x</v>
      </c>
      <c r="AJ15" s="118" t="str">
        <f>IF(COUNTIF(Establecimiento!$AM$95:$AM$105,"x")&gt;=1,"x","")</f>
        <v/>
      </c>
      <c r="AK15" s="145" t="str">
        <f>IF(COUNTIF(Establecimiento!$AN$95:$AN$105,"x")&gt;=1,"x","")</f>
        <v/>
      </c>
      <c r="AL15" s="75" t="str">
        <f>IF(COUNTIF(Establecimiento!$AO$95:$AO$105,"x")&gt;=1,"x","")</f>
        <v/>
      </c>
      <c r="AM15" s="118" t="str">
        <f>IF(COUNTIF(Establecimiento!$AP$95:$AP$105,"x")&gt;=1,"x","")</f>
        <v/>
      </c>
      <c r="AN15" s="118" t="str">
        <f>IF(COUNTIF(Establecimiento!$AQ$95:$AQ$105,"x")&gt;=1,"x","")</f>
        <v/>
      </c>
      <c r="AO15" s="118" t="str">
        <f>IF(COUNTIF(Establecimiento!$AR$95:$AR$105,"x")&gt;=1,"x","")</f>
        <v/>
      </c>
      <c r="AP15" s="118" t="str">
        <f>IF(COUNTIF(Establecimiento!$AS$95:$AS$105,"x")&gt;=1,"x","")</f>
        <v/>
      </c>
      <c r="AQ15" s="118" t="str">
        <f>IF(COUNTIF(Establecimiento!$AT$95:$AT$105,"x")&gt;=1,"x","")</f>
        <v/>
      </c>
      <c r="AR15" s="119" t="str">
        <f>IF(COUNTIF(Establecimiento!$AU$95:$AU$105,"x")&gt;=1,"x","")</f>
        <v/>
      </c>
      <c r="AS15" s="53" t="str">
        <f>IF(COUNTIF(Establecimiento!$AV$95:$AV$105,"x")&gt;=1,"x","")</f>
        <v/>
      </c>
      <c r="AT15" s="119" t="str">
        <f>IF(COUNTIF(Establecimiento!$AW$95:$AW$105,"x")&gt;=1,"x","")</f>
        <v/>
      </c>
    </row>
    <row r="16" spans="1:46" customHeight="1" ht="16.5" s="35" customFormat="1">
      <c r="A16" s="67" t="s">
        <v>202</v>
      </c>
      <c r="B16" s="76" t="str">
        <f>IF(COUNTIF(Establecimiento!$E$107:$E$116,"x")&gt;=1,"x","")</f>
        <v/>
      </c>
      <c r="C16" s="120" t="str">
        <f>IF(COUNTIF(Establecimiento!$F$107:$F$116,"x")&gt;=1,"x","")</f>
        <v/>
      </c>
      <c r="D16" s="120" t="str">
        <f>IF(COUNTIF(Establecimiento!$G$107:$G$116,"x")&gt;=1,"x","")</f>
        <v/>
      </c>
      <c r="E16" s="120" t="str">
        <f>IF(COUNTIF(Establecimiento!$H$107:$H$116,"x")&gt;=1,"x","")</f>
        <v/>
      </c>
      <c r="F16" s="120" t="str">
        <f>IF(COUNTIF(Establecimiento!$I$107:$I$116,"x")&gt;=1,"x","")</f>
        <v/>
      </c>
      <c r="G16" s="120" t="str">
        <f>IF(COUNTIF(Establecimiento!$J$107:$J$116,"x")&gt;=1,"x","")</f>
        <v/>
      </c>
      <c r="H16" s="120" t="str">
        <f>IF(COUNTIF(Establecimiento!$K$107:$K$116,"x")&gt;=1,"x","")</f>
        <v>x</v>
      </c>
      <c r="I16" s="120" t="str">
        <f>IF(COUNTIF(Establecimiento!$L$107:$L$116,"x")&gt;=1,"x","")</f>
        <v>x</v>
      </c>
      <c r="J16" s="120" t="str">
        <f>IF(COUNTIF(Establecimiento!$M$107:$M$116,"x")&gt;=1,"x","")</f>
        <v/>
      </c>
      <c r="K16" s="120" t="str">
        <f>IF(COUNTIF(Establecimiento!$N$107:$N$116,"x")&gt;=1,"x","")</f>
        <v>x</v>
      </c>
      <c r="L16" s="120" t="str">
        <f>IF(COUNTIF(Establecimiento!$O$107:$O$116,"x")&gt;=1,"x","")</f>
        <v/>
      </c>
      <c r="M16" s="121" t="str">
        <f>IF(COUNTIF(Establecimiento!$P$107:$P$116,"x")&gt;=1,"x","")</f>
        <v/>
      </c>
      <c r="N16" s="76" t="str">
        <f>IF(COUNTIF(Establecimiento!$Q$107:$Q$116,"x")&gt;=1,"x","")</f>
        <v/>
      </c>
      <c r="O16" s="120" t="str">
        <f>IF(COUNTIF(Establecimiento!$R$107:$R$116,"x")&gt;=1,"x","")</f>
        <v/>
      </c>
      <c r="P16" s="120" t="str">
        <f>IF(COUNTIF(Establecimiento!$S$107:$S$116,"x")&gt;=1,"x","")</f>
        <v/>
      </c>
      <c r="Q16" s="120" t="str">
        <f>IF(COUNTIF(Establecimiento!$T$107:$T$116,"x")&gt;=1,"x","")</f>
        <v/>
      </c>
      <c r="R16" s="120" t="str">
        <f>IF(COUNTIF(Establecimiento!$U$107:$U$116,"x")&gt;=1,"x","")</f>
        <v/>
      </c>
      <c r="S16" s="120" t="str">
        <f>IF(COUNTIF(Establecimiento!$V$107:$V$116,"x")&gt;=1,"x","")</f>
        <v/>
      </c>
      <c r="T16" s="120" t="str">
        <f>IF(COUNTIF(Establecimiento!$W$107:$W$116,"x")&gt;=1,"x","")</f>
        <v/>
      </c>
      <c r="U16" s="120" t="str">
        <f>IF(COUNTIF(Establecimiento!$X$107:$X$116,"x")&gt;=1,"x","")</f>
        <v/>
      </c>
      <c r="V16" s="120" t="str">
        <f>IF(COUNTIF(Establecimiento!$Y$107:$Y$116,"x")&gt;=1,"x","")</f>
        <v>x</v>
      </c>
      <c r="W16" s="120" t="str">
        <f>IF(COUNTIF(Establecimiento!$Z$107:$Z$116,"x")&gt;=1,"x","")</f>
        <v/>
      </c>
      <c r="X16" s="120" t="str">
        <f>IF(COUNTIF(Establecimiento!$AA$107:$AA$116,"x")&gt;=1,"x","")</f>
        <v/>
      </c>
      <c r="Y16" s="121" t="str">
        <f>IF(COUNTIF(Establecimiento!$AB$107:$AB$116,"x")&gt;=1,"x","")</f>
        <v/>
      </c>
      <c r="Z16" s="76" t="str">
        <f>IF(COUNTIF(Establecimiento!$AC$107:$AC$116,"x")&gt;=1,"x","")</f>
        <v/>
      </c>
      <c r="AA16" s="120" t="str">
        <f>IF(COUNTIF(Establecimiento!$AD$107:$AD$116,"x")&gt;=1,"x","")</f>
        <v/>
      </c>
      <c r="AB16" s="120" t="str">
        <f>IF(COUNTIF(Establecimiento!$AE$107:$AE$116,"x")&gt;=1,"x","")</f>
        <v/>
      </c>
      <c r="AC16" s="120" t="str">
        <f>IF(COUNTIF(Establecimiento!$AF$107:$AF$116,"x")&gt;=1,"x","")</f>
        <v/>
      </c>
      <c r="AD16" s="120" t="str">
        <f>IF(COUNTIF(Establecimiento!$AG$107:$AG$116,"x")&gt;=1,"x","")</f>
        <v/>
      </c>
      <c r="AE16" s="120" t="str">
        <f>IF(COUNTIF(Establecimiento!$AH$107:$AH$116,"x")&gt;=1,"x","")</f>
        <v/>
      </c>
      <c r="AF16" s="120" t="str">
        <f>IF(COUNTIF(Establecimiento!$AI$107:$AI$116,"x")&gt;=1,"x","")</f>
        <v/>
      </c>
      <c r="AG16" s="120" t="str">
        <f>IF(COUNTIF(Establecimiento!$AJ$107:$AJ$116,"x")&gt;=1,"x","")</f>
        <v/>
      </c>
      <c r="AH16" s="120" t="str">
        <f>IF(COUNTIF(Establecimiento!$AK$107:$AK$116,"x")&gt;=1,"x","")</f>
        <v>x</v>
      </c>
      <c r="AI16" s="120" t="str">
        <f>IF(COUNTIF(Establecimiento!$AL$107:$AL$116,"x")&gt;=1,"x","")</f>
        <v>x</v>
      </c>
      <c r="AJ16" s="120" t="str">
        <f>IF(COUNTIF(Establecimiento!$AM$107:$AM$116,"x")&gt;=1,"x","")</f>
        <v/>
      </c>
      <c r="AK16" s="335" t="str">
        <f>IF(COUNTIF(Establecimiento!$AN$107:$AN$116,"x")&gt;=1,"x","")</f>
        <v/>
      </c>
      <c r="AL16" s="76" t="str">
        <f>IF(COUNTIF(Establecimiento!$AO$107:$AO$116,"x")&gt;=1,"x","")</f>
        <v/>
      </c>
      <c r="AM16" s="120" t="str">
        <f>IF(COUNTIF(Establecimiento!$AP$107:$AP$116,"x")&gt;=1,"x","")</f>
        <v/>
      </c>
      <c r="AN16" s="120" t="str">
        <f>IF(COUNTIF(Establecimiento!$AQ$107:$AQ$116,"x")&gt;=1,"x","")</f>
        <v/>
      </c>
      <c r="AO16" s="120" t="str">
        <f>IF(COUNTIF(Establecimiento!$AR$107:$AR$116,"x")&gt;=1,"x","")</f>
        <v/>
      </c>
      <c r="AP16" s="120" t="str">
        <f>IF(COUNTIF(Establecimiento!$AS$107:$AS$116,"x")&gt;=1,"x","")</f>
        <v/>
      </c>
      <c r="AQ16" s="120" t="str">
        <f>IF(COUNTIF(Establecimiento!$AT$107:$AT$116,"x")&gt;=1,"x","")</f>
        <v/>
      </c>
      <c r="AR16" s="121" t="str">
        <f>IF(COUNTIF(Establecimiento!$AU$107:$AU$116,"x")&gt;=1,"x","")</f>
        <v/>
      </c>
      <c r="AS16" s="333" t="str">
        <f>IF(COUNTIF(Establecimiento!$AV$107:$AV$116,"x")&gt;=1,"x","")</f>
        <v/>
      </c>
      <c r="AT16" s="121" t="str">
        <f>IF(COUNTIF(Establecimiento!$AW$107:$AW$116,"x")&gt;=1,"x","")</f>
        <v/>
      </c>
    </row>
    <row r="17" spans="1:46" customHeight="1" ht="15.75" s="35" customFormat="1"/>
    <row r="18" spans="1:46" customHeight="1" ht="16.5" s="35" customFormat="1">
      <c r="A18" s="68" t="s">
        <v>13</v>
      </c>
      <c r="B18" s="69"/>
    </row>
    <row r="19" spans="1:46" customHeight="1" ht="16.5" s="35" customFormat="1">
      <c r="A19" s="70" t="s">
        <v>188</v>
      </c>
      <c r="B19" s="399" t="s">
        <v>3</v>
      </c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3"/>
      <c r="N19" s="399" t="s">
        <v>4</v>
      </c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3"/>
      <c r="Z19" s="399" t="s">
        <v>7</v>
      </c>
      <c r="AA19" s="422"/>
      <c r="AB19" s="422"/>
      <c r="AC19" s="422"/>
      <c r="AD19" s="422"/>
      <c r="AE19" s="422"/>
      <c r="AF19" s="423"/>
      <c r="AG19" s="399" t="s">
        <v>8</v>
      </c>
      <c r="AH19" s="423"/>
    </row>
    <row r="20" spans="1:46" customHeight="1" ht="16.5" s="35" customFormat="1">
      <c r="A20" s="420" t="s">
        <v>189</v>
      </c>
      <c r="B20" s="407" t="s">
        <v>43</v>
      </c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9"/>
      <c r="N20" s="407" t="s">
        <v>43</v>
      </c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9"/>
      <c r="Z20" s="424" t="s">
        <v>43</v>
      </c>
      <c r="AA20" s="425"/>
      <c r="AB20" s="425"/>
      <c r="AC20" s="425"/>
      <c r="AD20" s="425"/>
      <c r="AE20" s="425"/>
      <c r="AF20" s="426"/>
      <c r="AG20" s="407">
        <v>2022</v>
      </c>
      <c r="AH20" s="409"/>
    </row>
    <row r="21" spans="1:46" customHeight="1" ht="16.5" s="35" customFormat="1">
      <c r="A21" s="421"/>
      <c r="B21" s="62">
        <v>1</v>
      </c>
      <c r="C21" s="33">
        <v>2</v>
      </c>
      <c r="D21" s="33">
        <v>3</v>
      </c>
      <c r="E21" s="33">
        <v>4</v>
      </c>
      <c r="F21" s="33">
        <v>5</v>
      </c>
      <c r="G21" s="33">
        <v>6</v>
      </c>
      <c r="H21" s="33">
        <v>7</v>
      </c>
      <c r="I21" s="33">
        <v>8</v>
      </c>
      <c r="J21" s="33">
        <v>9</v>
      </c>
      <c r="K21" s="33">
        <v>10</v>
      </c>
      <c r="L21" s="33">
        <v>11</v>
      </c>
      <c r="M21" s="34">
        <v>12</v>
      </c>
      <c r="N21" s="62">
        <v>1</v>
      </c>
      <c r="O21" s="33">
        <v>2</v>
      </c>
      <c r="P21" s="33">
        <v>3</v>
      </c>
      <c r="Q21" s="33">
        <v>4</v>
      </c>
      <c r="R21" s="33">
        <v>5</v>
      </c>
      <c r="S21" s="33">
        <v>6</v>
      </c>
      <c r="T21" s="33">
        <v>7</v>
      </c>
      <c r="U21" s="33">
        <v>8</v>
      </c>
      <c r="V21" s="33">
        <v>9</v>
      </c>
      <c r="W21" s="33">
        <v>10</v>
      </c>
      <c r="X21" s="33">
        <v>11</v>
      </c>
      <c r="Y21" s="86">
        <v>12</v>
      </c>
      <c r="Z21" s="348">
        <v>6</v>
      </c>
      <c r="AA21" s="349">
        <v>7</v>
      </c>
      <c r="AB21" s="349">
        <v>8</v>
      </c>
      <c r="AC21" s="349">
        <v>9</v>
      </c>
      <c r="AD21" s="349">
        <v>10</v>
      </c>
      <c r="AE21" s="349">
        <v>11</v>
      </c>
      <c r="AF21" s="350">
        <v>12</v>
      </c>
      <c r="AG21" s="62">
        <v>6</v>
      </c>
      <c r="AH21" s="34">
        <v>12</v>
      </c>
    </row>
    <row r="22" spans="1:46" customHeight="1" ht="15.75" s="35" customFormat="1">
      <c r="A22" s="63" t="s">
        <v>190</v>
      </c>
      <c r="B22" s="74" t="str">
        <f>IF(COUNTIF(Establecimiento!$E$10:$E$11,"x")+COUNTIF(Establecimiento!$E$13:$E$16,"x")&gt;=1,"x","")</f>
        <v/>
      </c>
      <c r="C22" s="122" t="str">
        <f>IF(COUNTIF(Establecimiento!$F$10:$F$11,"x")+COUNTIF(Establecimiento!$F$13:$F$16,"x")&gt;=1,"x","")</f>
        <v/>
      </c>
      <c r="D22" s="122" t="str">
        <f>IF(COUNTIF(Establecimiento!$G$10:$G$11,"x")+COUNTIF(Establecimiento!$G$13:$G$16,"x")&gt;=1,"x","")</f>
        <v/>
      </c>
      <c r="E22" s="122" t="str">
        <f>IF(COUNTIF(Establecimiento!$H$10:$H$11,"x")+COUNTIF(Establecimiento!$H$13:$H$16,"x")&gt;=1,"x","")</f>
        <v/>
      </c>
      <c r="F22" s="122" t="str">
        <f>IF(COUNTIF(Establecimiento!$I$10:$I$11,"x")+COUNTIF(Establecimiento!$I$13:$I$16,"x")&gt;=1,"x","")</f>
        <v/>
      </c>
      <c r="G22" s="122" t="str">
        <f>IF(COUNTIF(Establecimiento!$J$10:$J$11,"x")+COUNTIF(Establecimiento!$J$13:$J$16,"x")&gt;=1,"x","")</f>
        <v/>
      </c>
      <c r="H22" s="122" t="str">
        <f>IF(COUNTIF(Establecimiento!$K$10:$K$11,"x")+COUNTIF(Establecimiento!$K$13:$K$16,"x")&gt;=1,"x","")</f>
        <v/>
      </c>
      <c r="I22" s="122" t="str">
        <f>IF(COUNTIF(Establecimiento!$L$10:$L$11,"x")+COUNTIF(Establecimiento!$L$13:$L$16,"x")&gt;=1,"x","")</f>
        <v/>
      </c>
      <c r="J22" s="122" t="str">
        <f>IF(COUNTIF(Establecimiento!$M$10:$M$11,"x")+COUNTIF(Establecimiento!$M$13:$M$16,"x")&gt;=1,"x","")</f>
        <v/>
      </c>
      <c r="K22" s="122" t="str">
        <f>IF(COUNTIF(Establecimiento!$N$10:$N$11,"x")+COUNTIF(Establecimiento!$N$13:$N$16,"x")&gt;=1,"x","")</f>
        <v>x</v>
      </c>
      <c r="L22" s="122" t="str">
        <f>IF(COUNTIF(Establecimiento!$O$10:$O$11,"x")+COUNTIF(Establecimiento!$O$13:$O$16,"x")&gt;=1,"x","")</f>
        <v/>
      </c>
      <c r="M22" s="123" t="str">
        <f>IF(COUNTIF(Establecimiento!$P$10:$P$11,"x")+COUNTIF(Establecimiento!$P$13:$P$16,"x")&gt;=1,"x","")</f>
        <v/>
      </c>
      <c r="N22" s="74" t="str">
        <f>IF(COUNTIF(Establecimiento!$Q$10:$Q$11,"x")+COUNTIF(Establecimiento!$Q$13:$Q$16,"x")&gt;=1,"x","")</f>
        <v/>
      </c>
      <c r="O22" s="122" t="str">
        <f>IF(COUNTIF(Establecimiento!$R$10:$R$11,"x")+COUNTIF(Establecimiento!$R$13:$R$16,"x")&gt;=1,"x","")</f>
        <v/>
      </c>
      <c r="P22" s="122" t="str">
        <f>IF(COUNTIF(Establecimiento!$S$10:$S$11,"x")+COUNTIF(Establecimiento!$S$13:$S$16,"x")&gt;=1,"x","")</f>
        <v/>
      </c>
      <c r="Q22" s="122" t="str">
        <f>IF(COUNTIF(Establecimiento!$T$10:$T$11,"x")+COUNTIF(Establecimiento!$T$13:$T$16,"x")&gt;=1,"x","")</f>
        <v/>
      </c>
      <c r="R22" s="122" t="str">
        <f>IF(COUNTIF(Establecimiento!$U$10:$U$11,"x")+COUNTIF(Establecimiento!$U$13:$U$16,"x")&gt;=1,"x","")</f>
        <v/>
      </c>
      <c r="S22" s="122" t="str">
        <f>IF(COUNTIF(Establecimiento!$V$10:$V$11,"x")+COUNTIF(Establecimiento!$V$13:$V$16,"x")&gt;=1,"x","")</f>
        <v/>
      </c>
      <c r="T22" s="122" t="str">
        <f>IF(COUNTIF(Establecimiento!$W$10:$W$11,"x")+COUNTIF(Establecimiento!$W$13:$W$16,"x")&gt;=1,"x","")</f>
        <v/>
      </c>
      <c r="U22" s="122" t="str">
        <f>IF(COUNTIF(Establecimiento!$X$10:$X$11,"x")+COUNTIF(Establecimiento!$X$13:$X$16,"x")&gt;=1,"x","")</f>
        <v/>
      </c>
      <c r="V22" s="122" t="str">
        <f>IF(COUNTIF(Establecimiento!$Y$10:$Y$11,"x")+COUNTIF(Establecimiento!$Y$13:$Y$16,"x")&gt;=1,"x","")</f>
        <v/>
      </c>
      <c r="W22" s="122" t="str">
        <f>IF(COUNTIF(Establecimiento!$Z$10:$Z$11,"x")+COUNTIF(Establecimiento!$Z$13:$Z$16,"x")&gt;=1,"x","")</f>
        <v>x</v>
      </c>
      <c r="X22" s="122" t="str">
        <f>IF(COUNTIF(Establecimiento!$AA$10:$AA$11,"x")+COUNTIF(Establecimiento!$AA$13:$AA$16,"x")&gt;=1,"x","")</f>
        <v/>
      </c>
      <c r="Y22" s="334" t="str">
        <f>IF(COUNTIF(Establecimiento!$AB$10:$AB$11,"x")+COUNTIF(Establecimiento!$AB$13:$AB$16,"x")&gt;=1,"x","")</f>
        <v/>
      </c>
      <c r="Z22" s="136" t="str">
        <f>IF(COUNTIF(Establecimiento!$AO$10:$AO$11,"x")+COUNTIF(Establecimiento!$AO$13:$AO$16,"x")&gt;=1,"x","")</f>
        <v/>
      </c>
      <c r="AA22" s="116" t="str">
        <f>IF(COUNTIF(Establecimiento!$AP$10:$AP$11,"x")+COUNTIF(Establecimiento!$AP$13:$AP$16,"x")&gt;=1,"x","")</f>
        <v/>
      </c>
      <c r="AB22" s="116" t="str">
        <f>IF(COUNTIF(Establecimiento!$AQ$10:$AQ$11,"x")+COUNTIF(Establecimiento!$AQ$13:$AQ$16,"x")&gt;=1,"x","")</f>
        <v/>
      </c>
      <c r="AC22" s="116" t="str">
        <f>IF(COUNTIF(Establecimiento!$AR$10:$AR$11,"x")+COUNTIF(Establecimiento!$AR$13:$AR$16,"x")&gt;=1,"x","")</f>
        <v/>
      </c>
      <c r="AD22" s="116" t="str">
        <f>IF(COUNTIF(Establecimiento!$AS$10:$AS$11,"x")+COUNTIF(Establecimiento!$AS$13:$AS$16,"x")&gt;=1,"x","")</f>
        <v/>
      </c>
      <c r="AE22" s="116" t="str">
        <f>IF(COUNTIF(Establecimiento!$AT$10:$AT$11,"x")+COUNTIF(Establecimiento!$AT$13:$AT$16,"x")&gt;=1,"x","")</f>
        <v/>
      </c>
      <c r="AF22" s="117" t="str">
        <f>IF(COUNTIF(Establecimiento!$AU$10:$AU$11,"x")+COUNTIF(Establecimiento!$AU$13:$AU$16,"x")&gt;=1,"x","")</f>
        <v/>
      </c>
      <c r="AG22" s="336" t="str">
        <f>IF(COUNTIF(Establecimiento!$AV$10:$AV$11,"x")+COUNTIF(Establecimiento!$AV$13:$AV$16,"x")&gt;=1,"x","")</f>
        <v/>
      </c>
      <c r="AH22" s="123" t="str">
        <f>IF(COUNTIF(Establecimiento!$AW$10:$AW$11,"x")+COUNTIF(Establecimiento!$AW$13:$AW$16,"x")&gt;=1,"x","")</f>
        <v/>
      </c>
    </row>
    <row r="23" spans="1:46" customHeight="1" ht="15.75" s="35" customFormat="1">
      <c r="A23" s="64" t="s">
        <v>191</v>
      </c>
      <c r="B23" s="75" t="str">
        <f>IF(COUNTIF(Establecimiento!$E$25:$E$32,"x")&gt;=1,"x","")</f>
        <v>x</v>
      </c>
      <c r="C23" s="118" t="str">
        <f>IF(COUNTIF(Establecimiento!$F$25:$F$32,"x")&gt;=1,"x","")</f>
        <v/>
      </c>
      <c r="D23" s="118" t="str">
        <f>IF(COUNTIF(Establecimiento!$G$25:$G$32,"x")&gt;=1,"x","")</f>
        <v>x</v>
      </c>
      <c r="E23" s="118" t="str">
        <f>IF(COUNTIF(Establecimiento!$H$25:$H$32,"x")&gt;=1,"x","")</f>
        <v/>
      </c>
      <c r="F23" s="118" t="str">
        <f>IF(COUNTIF(Establecimiento!$I$25:$I$32,"x")&gt;=1,"x","")</f>
        <v/>
      </c>
      <c r="G23" s="118" t="str">
        <f>IF(COUNTIF(Establecimiento!$J$25:$J$32,"x")&gt;=1,"x","")</f>
        <v/>
      </c>
      <c r="H23" s="118" t="str">
        <f>IF(COUNTIF(Establecimiento!$K$25:$K$32,"x")&gt;=1,"x","")</f>
        <v>x</v>
      </c>
      <c r="I23" s="118" t="str">
        <f>IF(COUNTIF(Establecimiento!$L$25:$L$32,"x")&gt;=1,"x","")</f>
        <v>x</v>
      </c>
      <c r="J23" s="118" t="str">
        <f>IF(COUNTIF(Establecimiento!$M$25:$M$32,"x")&gt;=1,"x","")</f>
        <v>x</v>
      </c>
      <c r="K23" s="118" t="str">
        <f>IF(COUNTIF(Establecimiento!$N$25:$N$32,"x")&gt;=1,"x","")</f>
        <v>x</v>
      </c>
      <c r="L23" s="118" t="str">
        <f>IF(COUNTIF(Establecimiento!$O$25:$O$32,"x")&gt;=1,"x","")</f>
        <v/>
      </c>
      <c r="M23" s="119" t="str">
        <f>IF(COUNTIF(Establecimiento!$P$25:$P$32,"x")&gt;=1,"x","")</f>
        <v/>
      </c>
      <c r="N23" s="75" t="str">
        <f>IF(COUNTIF(Establecimiento!$Q$25:$Q$32,"x")&gt;=1,"x","")</f>
        <v/>
      </c>
      <c r="O23" s="118" t="str">
        <f>IF(COUNTIF(Establecimiento!$R$25:$R$32,"x")&gt;=1,"x","")</f>
        <v/>
      </c>
      <c r="P23" s="118" t="str">
        <f>IF(COUNTIF(Establecimiento!$S$25:$S$32,"x")&gt;=1,"x","")</f>
        <v/>
      </c>
      <c r="Q23" s="118" t="str">
        <f>IF(COUNTIF(Establecimiento!$T$25:$T$32,"x")&gt;=1,"x","")</f>
        <v/>
      </c>
      <c r="R23" s="118" t="str">
        <f>IF(COUNTIF(Establecimiento!$U$25:$U$32,"x")&gt;=1,"x","")</f>
        <v/>
      </c>
      <c r="S23" s="118" t="str">
        <f>IF(COUNTIF(Establecimiento!$V$25:$V$32,"x")&gt;=1,"x","")</f>
        <v/>
      </c>
      <c r="T23" s="118" t="str">
        <f>IF(COUNTIF(Establecimiento!$W$25:$W$32,"x")&gt;=1,"x","")</f>
        <v/>
      </c>
      <c r="U23" s="118" t="str">
        <f>IF(COUNTIF(Establecimiento!$X$25:$X$32,"x")&gt;=1,"x","")</f>
        <v/>
      </c>
      <c r="V23" s="118" t="str">
        <f>IF(COUNTIF(Establecimiento!$Y$25:$Y$32,"x")&gt;=1,"x","")</f>
        <v/>
      </c>
      <c r="W23" s="118" t="str">
        <f>IF(COUNTIF(Establecimiento!$Z$25:$Z$32,"x")&gt;=1,"x","")</f>
        <v>x</v>
      </c>
      <c r="X23" s="118" t="str">
        <f>IF(COUNTIF(Establecimiento!$AA$25:$AA$32,"x")&gt;=1,"x","")</f>
        <v/>
      </c>
      <c r="Y23" s="145" t="str">
        <f>IF(COUNTIF(Establecimiento!$AB$25:$AB$32,"x")&gt;=1,"x","")</f>
        <v/>
      </c>
      <c r="Z23" s="75" t="str">
        <f>IF(COUNTIF(Establecimiento!$AO$25:$AO$32,"x")&gt;=1,"x","")</f>
        <v/>
      </c>
      <c r="AA23" s="118" t="str">
        <f>IF(COUNTIF(Establecimiento!$AP$25:$AP$32,"x")&gt;=1,"x","")</f>
        <v/>
      </c>
      <c r="AB23" s="118" t="str">
        <f>IF(COUNTIF(Establecimiento!$AQ$25:$AQ$32,"x")&gt;=1,"x","")</f>
        <v/>
      </c>
      <c r="AC23" s="118" t="str">
        <f>IF(COUNTIF(Establecimiento!$AR$25:$AR$32,"x")&gt;=1,"x","")</f>
        <v/>
      </c>
      <c r="AD23" s="118" t="str">
        <f>IF(COUNTIF(Establecimiento!$AS$25:$AS$32,"x")&gt;=1,"x","")</f>
        <v/>
      </c>
      <c r="AE23" s="118" t="str">
        <f>IF(COUNTIF(Establecimiento!$AT$25:$AT$32,"x")&gt;=1,"x","")</f>
        <v/>
      </c>
      <c r="AF23" s="119" t="str">
        <f>IF(COUNTIF(Establecimiento!$AU$25:$AU$32,"x")&gt;=1,"x","")</f>
        <v/>
      </c>
      <c r="AG23" s="337" t="str">
        <f>IF(COUNTIF(Establecimiento!$AV$25:$AV$32,"x")&gt;=1,"x","")</f>
        <v/>
      </c>
      <c r="AH23" s="119" t="str">
        <f>IF(COUNTIF(Establecimiento!$AW$25:$AW$32,"x")&gt;=1,"x","")</f>
        <v/>
      </c>
    </row>
    <row r="24" spans="1:46" customHeight="1" ht="15.75" s="35" customFormat="1">
      <c r="A24" s="64" t="s">
        <v>195</v>
      </c>
      <c r="B24" s="75" t="str">
        <f>IF(COUNTIF(Establecimiento!$E$38:$E$46,"x")&gt;=1,"x","")</f>
        <v/>
      </c>
      <c r="C24" s="118" t="str">
        <f>IF(COUNTIF(Establecimiento!$F$38:$F$46,"x")&gt;=1,"x","")</f>
        <v/>
      </c>
      <c r="D24" s="118" t="str">
        <f>IF(COUNTIF(Establecimiento!$G$38:$G$46,"x")&gt;=1,"x","")</f>
        <v/>
      </c>
      <c r="E24" s="118" t="str">
        <f>IF(COUNTIF(Establecimiento!$H$38:$H$46,"x")&gt;=1,"x","")</f>
        <v/>
      </c>
      <c r="F24" s="118" t="str">
        <f>IF(COUNTIF(Establecimiento!$I$38:$I$46,"x")&gt;=1,"x","")</f>
        <v/>
      </c>
      <c r="G24" s="118" t="str">
        <f>IF(COUNTIF(Establecimiento!$J$38:$J$46,"x")&gt;=1,"x","")</f>
        <v/>
      </c>
      <c r="H24" s="118" t="str">
        <f>IF(COUNTIF(Establecimiento!$K$38:$K$46,"x")&gt;=1,"x","")</f>
        <v/>
      </c>
      <c r="I24" s="118" t="str">
        <f>IF(COUNTIF(Establecimiento!$L$38:$L$46,"x")&gt;=1,"x","")</f>
        <v/>
      </c>
      <c r="J24" s="118" t="str">
        <f>IF(COUNTIF(Establecimiento!$M$38:$M$46,"x")&gt;=1,"x","")</f>
        <v/>
      </c>
      <c r="K24" s="118" t="str">
        <f>IF(COUNTIF(Establecimiento!$N$38:$N$46,"x")&gt;=1,"x","")</f>
        <v>x</v>
      </c>
      <c r="L24" s="118" t="str">
        <f>IF(COUNTIF(Establecimiento!$O$38:$O$46,"x")&gt;=1,"x","")</f>
        <v/>
      </c>
      <c r="M24" s="119" t="str">
        <f>IF(COUNTIF(Establecimiento!$P$38:$P$46,"x")&gt;=1,"x","")</f>
        <v/>
      </c>
      <c r="N24" s="75" t="str">
        <f>IF(COUNTIF(Establecimiento!$Q$38:$Q$46,"x")&gt;=1,"x","")</f>
        <v/>
      </c>
      <c r="O24" s="118" t="str">
        <f>IF(COUNTIF(Establecimiento!$R$38:$R$46,"x")&gt;=1,"x","")</f>
        <v/>
      </c>
      <c r="P24" s="118" t="str">
        <f>IF(COUNTIF(Establecimiento!$S$38:$S$46,"x")&gt;=1,"x","")</f>
        <v/>
      </c>
      <c r="Q24" s="118" t="str">
        <f>IF(COUNTIF(Establecimiento!$T$38:$T$46,"x")&gt;=1,"x","")</f>
        <v/>
      </c>
      <c r="R24" s="118" t="str">
        <f>IF(COUNTIF(Establecimiento!$U$38:$U$46,"x")&gt;=1,"x","")</f>
        <v/>
      </c>
      <c r="S24" s="118" t="str">
        <f>IF(COUNTIF(Establecimiento!$V$38:$V$46,"x")&gt;=1,"x","")</f>
        <v/>
      </c>
      <c r="T24" s="118" t="str">
        <f>IF(COUNTIF(Establecimiento!$W$38:$W$46,"x")&gt;=1,"x","")</f>
        <v/>
      </c>
      <c r="U24" s="118" t="str">
        <f>IF(COUNTIF(Establecimiento!$X$38:$X$46,"x")&gt;=1,"x","")</f>
        <v/>
      </c>
      <c r="V24" s="118" t="str">
        <f>IF(COUNTIF(Establecimiento!$Y$38:$Y$46,"x")&gt;=1,"x","")</f>
        <v/>
      </c>
      <c r="W24" s="118" t="str">
        <f>IF(COUNTIF(Establecimiento!$Z$38:$Z$46,"x")&gt;=1,"x","")</f>
        <v>x</v>
      </c>
      <c r="X24" s="118" t="str">
        <f>IF(COUNTIF(Establecimiento!$AA$38:$AA$46,"x")&gt;=1,"x","")</f>
        <v/>
      </c>
      <c r="Y24" s="145" t="str">
        <f>IF(COUNTIF(Establecimiento!$AB$38:$AB$46,"x")&gt;=1,"x","")</f>
        <v/>
      </c>
      <c r="Z24" s="75" t="str">
        <f>IF(COUNTIF(Establecimiento!$AO$38:$AO$46,"x")&gt;=1,"x","")</f>
        <v/>
      </c>
      <c r="AA24" s="118" t="str">
        <f>IF(COUNTIF(Establecimiento!$AP$38:$AP$46,"x")&gt;=1,"x","")</f>
        <v/>
      </c>
      <c r="AB24" s="118" t="str">
        <f>IF(COUNTIF(Establecimiento!$AQ$38:$AQ$46,"x")&gt;=1,"x","")</f>
        <v/>
      </c>
      <c r="AC24" s="118" t="str">
        <f>IF(COUNTIF(Establecimiento!$AR$38:$AR$46,"x")&gt;=1,"x","")</f>
        <v/>
      </c>
      <c r="AD24" s="118" t="str">
        <f>IF(COUNTIF(Establecimiento!$AS$38:$AS$46,"x")&gt;=1,"x","")</f>
        <v/>
      </c>
      <c r="AE24" s="118" t="str">
        <f>IF(COUNTIF(Establecimiento!$AT$38:$AT$46,"x")&gt;=1,"x","")</f>
        <v/>
      </c>
      <c r="AF24" s="119" t="str">
        <f>IF(COUNTIF(Establecimiento!$AU$38:$AU$46,"x")&gt;=1,"x","")</f>
        <v/>
      </c>
      <c r="AG24" s="337" t="str">
        <f>IF(COUNTIF(Establecimiento!$AV$38:$AV$46,"x")&gt;=1,"x","")</f>
        <v/>
      </c>
      <c r="AH24" s="119" t="str">
        <f>IF(COUNTIF(Establecimiento!$AW$38:$AW$46,"x")&gt;=1,"x","")</f>
        <v/>
      </c>
    </row>
    <row r="25" spans="1:46" customHeight="1" ht="15.75" s="35" customFormat="1">
      <c r="A25" s="65" t="s">
        <v>196</v>
      </c>
      <c r="B25" s="75" t="str">
        <f>IF(COUNTIF(Establecimiento!$E$50:$E$52,"x")&gt;=1,"x","")</f>
        <v/>
      </c>
      <c r="C25" s="118" t="str">
        <f>IF(COUNTIF(Establecimiento!$F$50:$F$52,"x")&gt;=1,"x","")</f>
        <v/>
      </c>
      <c r="D25" s="118" t="str">
        <f>IF(COUNTIF(Establecimiento!$G$50:$G$52,"x")&gt;=1,"x","")</f>
        <v/>
      </c>
      <c r="E25" s="118" t="str">
        <f>IF(COUNTIF(Establecimiento!$H$50:$H$52,"x")&gt;=1,"x","")</f>
        <v>x</v>
      </c>
      <c r="F25" s="118" t="str">
        <f>IF(COUNTIF(Establecimiento!$I$50:$I$52,"x")&gt;=1,"x","")</f>
        <v/>
      </c>
      <c r="G25" s="118" t="str">
        <f>IF(COUNTIF(Establecimiento!$J$50:$J$52,"x")&gt;=1,"x","")</f>
        <v/>
      </c>
      <c r="H25" s="118" t="str">
        <f>IF(COUNTIF(Establecimiento!$K$50:$K$52,"x")&gt;=1,"x","")</f>
        <v/>
      </c>
      <c r="I25" s="118" t="str">
        <f>IF(COUNTIF(Establecimiento!$L$50:$L$52,"x")&gt;=1,"x","")</f>
        <v/>
      </c>
      <c r="J25" s="118" t="str">
        <f>IF(COUNTIF(Establecimiento!$M$50:$M$52,"x")&gt;=1,"x","")</f>
        <v/>
      </c>
      <c r="K25" s="118" t="str">
        <f>IF(COUNTIF(Establecimiento!$N$50:$N$52,"x")&gt;=1,"x","")</f>
        <v>x</v>
      </c>
      <c r="L25" s="118" t="str">
        <f>IF(COUNTIF(Establecimiento!$O$50:$O$52,"x")&gt;=1,"x","")</f>
        <v/>
      </c>
      <c r="M25" s="119" t="str">
        <f>IF(COUNTIF(Establecimiento!$P$50:$P$52,"x")&gt;=1,"x","")</f>
        <v/>
      </c>
      <c r="N25" s="75" t="str">
        <f>IF(COUNTIF(Establecimiento!$Q$50:$Q$52,"x")&gt;=1,"x","")</f>
        <v/>
      </c>
      <c r="O25" s="118" t="str">
        <f>IF(COUNTIF(Establecimiento!$R$50:$R$52,"x")&gt;=1,"x","")</f>
        <v/>
      </c>
      <c r="P25" s="118" t="str">
        <f>IF(COUNTIF(Establecimiento!$S$50:$S$52,"x")&gt;=1,"x","")</f>
        <v>x</v>
      </c>
      <c r="Q25" s="118" t="str">
        <f>IF(COUNTIF(Establecimiento!$T$50:$T$52,"x")&gt;=1,"x","")</f>
        <v/>
      </c>
      <c r="R25" s="118" t="str">
        <f>IF(COUNTIF(Establecimiento!$U$50:$U$52,"x")&gt;=1,"x","")</f>
        <v/>
      </c>
      <c r="S25" s="118" t="str">
        <f>IF(COUNTIF(Establecimiento!$V$50:$V$52,"x")&gt;=1,"x","")</f>
        <v/>
      </c>
      <c r="T25" s="118" t="str">
        <f>IF(COUNTIF(Establecimiento!$W$50:$W$52,"x")&gt;=1,"x","")</f>
        <v/>
      </c>
      <c r="U25" s="118" t="str">
        <f>IF(COUNTIF(Establecimiento!$X$50:$X$52,"x")&gt;=1,"x","")</f>
        <v/>
      </c>
      <c r="V25" s="118" t="str">
        <f>IF(COUNTIF(Establecimiento!$Y$50:$Y$52,"x")&gt;=1,"x","")</f>
        <v/>
      </c>
      <c r="W25" s="118" t="str">
        <f>IF(COUNTIF(Establecimiento!$Z$50:$Z$52,"x")&gt;=1,"x","")</f>
        <v>x</v>
      </c>
      <c r="X25" s="118" t="str">
        <f>IF(COUNTIF(Establecimiento!$AA$50:$AA$52,"x")&gt;=1,"x","")</f>
        <v/>
      </c>
      <c r="Y25" s="145" t="str">
        <f>IF(COUNTIF(Establecimiento!$AB$50:$AB$52,"x")&gt;=1,"x","")</f>
        <v/>
      </c>
      <c r="Z25" s="75" t="str">
        <f>IF(COUNTIF(Establecimiento!$AO$50:$AO$52,"x")&gt;=1,"x","")</f>
        <v/>
      </c>
      <c r="AA25" s="118" t="str">
        <f>IF(COUNTIF(Establecimiento!$AP$50:$AP$52,"x")&gt;=1,"x","")</f>
        <v/>
      </c>
      <c r="AB25" s="118" t="str">
        <f>IF(COUNTIF(Establecimiento!$AQ$50:$AQ$52,"x")&gt;=1,"x","")</f>
        <v/>
      </c>
      <c r="AC25" s="118" t="str">
        <f>IF(COUNTIF(Establecimiento!$AR$50:$AR$52,"x")&gt;=1,"x","")</f>
        <v/>
      </c>
      <c r="AD25" s="118" t="str">
        <f>IF(COUNTIF(Establecimiento!$AS$50:$AS$52,"x")&gt;=1,"x","")</f>
        <v/>
      </c>
      <c r="AE25" s="118" t="str">
        <f>IF(COUNTIF(Establecimiento!$AT$50:$AT$52,"x")&gt;=1,"x","")</f>
        <v/>
      </c>
      <c r="AF25" s="119" t="str">
        <f>IF(COUNTIF(Establecimiento!$AU$50:$AU$52,"x")&gt;=1,"x","")</f>
        <v/>
      </c>
      <c r="AG25" s="337" t="str">
        <f>IF(COUNTIF(Establecimiento!$AV$50:$AV$52,"x")&gt;=1,"x","")</f>
        <v/>
      </c>
      <c r="AH25" s="119" t="str">
        <f>IF(COUNTIF(Establecimiento!$AW$50:$AW$52,"x")&gt;=1,"x","")</f>
        <v/>
      </c>
    </row>
    <row r="26" spans="1:46" customHeight="1" ht="15.75" s="35" customFormat="1">
      <c r="A26" s="64" t="s">
        <v>197</v>
      </c>
      <c r="B26" s="75" t="str">
        <f>IF(COUNTIF(Establecimiento!$E$54:$E$60,"x")&gt;=1,"x","")</f>
        <v>x</v>
      </c>
      <c r="C26" s="118" t="str">
        <f>IF(COUNTIF(Establecimiento!$F$54:$F$60,"x")&gt;=1,"x","")</f>
        <v>x</v>
      </c>
      <c r="D26" s="118" t="str">
        <f>IF(COUNTIF(Establecimiento!$G$54:$G$60,"x")&gt;=1,"x","")</f>
        <v>x</v>
      </c>
      <c r="E26" s="118" t="str">
        <f>IF(COUNTIF(Establecimiento!$H$54:$H$60,"x")&gt;=1,"x","")</f>
        <v>x</v>
      </c>
      <c r="F26" s="118" t="str">
        <f>IF(COUNTIF(Establecimiento!$I$54:$I$60,"x")&gt;=1,"x","")</f>
        <v>x</v>
      </c>
      <c r="G26" s="118" t="str">
        <f>IF(COUNTIF(Establecimiento!$J$54:$J$60,"x")&gt;=1,"x","")</f>
        <v>x</v>
      </c>
      <c r="H26" s="118" t="str">
        <f>IF(COUNTIF(Establecimiento!$K$54:$K$60,"x")&gt;=1,"x","")</f>
        <v>x</v>
      </c>
      <c r="I26" s="118" t="str">
        <f>IF(COUNTIF(Establecimiento!$L$54:$L$60,"x")&gt;=1,"x","")</f>
        <v>x</v>
      </c>
      <c r="J26" s="118" t="str">
        <f>IF(COUNTIF(Establecimiento!$M$54:$M$60,"x")&gt;=1,"x","")</f>
        <v>x</v>
      </c>
      <c r="K26" s="118" t="str">
        <f>IF(COUNTIF(Establecimiento!$N$54:$N$60,"x")&gt;=1,"x","")</f>
        <v>x</v>
      </c>
      <c r="L26" s="118" t="str">
        <f>IF(COUNTIF(Establecimiento!$O$54:$O$60,"x")&gt;=1,"x","")</f>
        <v/>
      </c>
      <c r="M26" s="119" t="str">
        <f>IF(COUNTIF(Establecimiento!$P$54:$P$60,"x")&gt;=1,"x","")</f>
        <v/>
      </c>
      <c r="N26" s="75" t="str">
        <f>IF(COUNTIF(Establecimiento!$Q$54:$Q$60,"x")&gt;=1,"x","")</f>
        <v/>
      </c>
      <c r="O26" s="118" t="str">
        <f>IF(COUNTIF(Establecimiento!$R$54:$R$60,"x")&gt;=1,"x","")</f>
        <v/>
      </c>
      <c r="P26" s="118" t="str">
        <f>IF(COUNTIF(Establecimiento!$S$54:$S$60,"x")&gt;=1,"x","")</f>
        <v/>
      </c>
      <c r="Q26" s="118" t="str">
        <f>IF(COUNTIF(Establecimiento!$T$54:$T$60,"x")&gt;=1,"x","")</f>
        <v/>
      </c>
      <c r="R26" s="118" t="str">
        <f>IF(COUNTIF(Establecimiento!$U$54:$U$60,"x")&gt;=1,"x","")</f>
        <v/>
      </c>
      <c r="S26" s="118" t="str">
        <f>IF(COUNTIF(Establecimiento!$V$54:$V$60,"x")&gt;=1,"x","")</f>
        <v/>
      </c>
      <c r="T26" s="118" t="str">
        <f>IF(COUNTIF(Establecimiento!$W$54:$W$60,"x")&gt;=1,"x","")</f>
        <v/>
      </c>
      <c r="U26" s="118" t="str">
        <f>IF(COUNTIF(Establecimiento!$X$54:$X$60,"x")&gt;=1,"x","")</f>
        <v/>
      </c>
      <c r="V26" s="118" t="str">
        <f>IF(COUNTIF(Establecimiento!$Y$54:$Y$60,"x")&gt;=1,"x","")</f>
        <v/>
      </c>
      <c r="W26" s="118" t="str">
        <f>IF(COUNTIF(Establecimiento!$Z$54:$Z$60,"x")&gt;=1,"x","")</f>
        <v>x</v>
      </c>
      <c r="X26" s="118" t="str">
        <f>IF(COUNTIF(Establecimiento!$AA$54:$AA$60,"x")&gt;=1,"x","")</f>
        <v/>
      </c>
      <c r="Y26" s="145" t="str">
        <f>IF(COUNTIF(Establecimiento!$AB$54:$AB$60,"x")&gt;=1,"x","")</f>
        <v/>
      </c>
      <c r="Z26" s="75" t="str">
        <f>IF(COUNTIF(Establecimiento!$AO$54:$AO$60,"x")&gt;=1,"x","")</f>
        <v/>
      </c>
      <c r="AA26" s="118" t="str">
        <f>IF(COUNTIF(Establecimiento!$AP$54:$AP$60,"x")&gt;=1,"x","")</f>
        <v/>
      </c>
      <c r="AB26" s="118" t="str">
        <f>IF(COUNTIF(Establecimiento!$AQ$54:$AQ$60,"x")&gt;=1,"x","")</f>
        <v/>
      </c>
      <c r="AC26" s="118" t="str">
        <f>IF(COUNTIF(Establecimiento!$AR$54:$AR$60,"x")&gt;=1,"x","")</f>
        <v/>
      </c>
      <c r="AD26" s="118" t="str">
        <f>IF(COUNTIF(Establecimiento!$AS$54:$AS$60,"x")&gt;=1,"x","")</f>
        <v/>
      </c>
      <c r="AE26" s="118" t="str">
        <f>IF(COUNTIF(Establecimiento!$AT$54:$AT$60,"x")&gt;=1,"x","")</f>
        <v/>
      </c>
      <c r="AF26" s="119" t="str">
        <f>IF(COUNTIF(Establecimiento!$AU$54:$AU$60,"x")&gt;=1,"x","")</f>
        <v/>
      </c>
      <c r="AG26" s="337" t="str">
        <f>IF(COUNTIF(Establecimiento!$AV$54:$AV$60,"x")&gt;=1,"x","")</f>
        <v/>
      </c>
      <c r="AH26" s="119" t="str">
        <f>IF(COUNTIF(Establecimiento!$AW$54:$AW$60,"x")&gt;=1,"x","")</f>
        <v/>
      </c>
    </row>
    <row r="27" spans="1:46" customHeight="1" ht="15.75" s="35" customFormat="1">
      <c r="A27" s="64" t="s">
        <v>198</v>
      </c>
      <c r="B27" s="75" t="str">
        <f>IF(COUNTIF(Establecimiento!$E$62:$E$66,"x")&gt;=1,"x","")</f>
        <v/>
      </c>
      <c r="C27" s="118" t="str">
        <f>IF(COUNTIF(Establecimiento!$F$62:$F$66,"x")&gt;=1,"x","")</f>
        <v/>
      </c>
      <c r="D27" s="118" t="str">
        <f>IF(COUNTIF(Establecimiento!$G$62:$G$66,"x")&gt;=1,"x","")</f>
        <v/>
      </c>
      <c r="E27" s="118" t="str">
        <f>IF(COUNTIF(Establecimiento!$H$62:$H$66,"x")&gt;=1,"x","")</f>
        <v/>
      </c>
      <c r="F27" s="118" t="str">
        <f>IF(COUNTIF(Establecimiento!$I$62:$I$66,"x")&gt;=1,"x","")</f>
        <v/>
      </c>
      <c r="G27" s="118" t="str">
        <f>IF(COUNTIF(Establecimiento!$J$62:$J$66,"x")&gt;=1,"x","")</f>
        <v/>
      </c>
      <c r="H27" s="118" t="str">
        <f>IF(COUNTIF(Establecimiento!$K$62:$K$66,"x")&gt;=1,"x","")</f>
        <v/>
      </c>
      <c r="I27" s="118" t="str">
        <f>IF(COUNTIF(Establecimiento!$L$62:$L$66,"x")&gt;=1,"x","")</f>
        <v/>
      </c>
      <c r="J27" s="118" t="str">
        <f>IF(COUNTIF(Establecimiento!$M$62:$M$66,"x")&gt;=1,"x","")</f>
        <v/>
      </c>
      <c r="K27" s="118" t="str">
        <f>IF(COUNTIF(Establecimiento!$N$62:$N$66,"x")&gt;=1,"x","")</f>
        <v>x</v>
      </c>
      <c r="L27" s="118" t="str">
        <f>IF(COUNTIF(Establecimiento!$O$62:$O$66,"x")&gt;=1,"x","")</f>
        <v/>
      </c>
      <c r="M27" s="119" t="str">
        <f>IF(COUNTIF(Establecimiento!$P$62:$P$66,"x")&gt;=1,"x","")</f>
        <v/>
      </c>
      <c r="N27" s="75" t="str">
        <f>IF(COUNTIF(Establecimiento!$Q$62:$Q$66,"x")&gt;=1,"x","")</f>
        <v/>
      </c>
      <c r="O27" s="118" t="str">
        <f>IF(COUNTIF(Establecimiento!$R$62:$R$66,"x")&gt;=1,"x","")</f>
        <v/>
      </c>
      <c r="P27" s="118" t="str">
        <f>IF(COUNTIF(Establecimiento!$S$62:$S$66,"x")&gt;=1,"x","")</f>
        <v/>
      </c>
      <c r="Q27" s="118" t="str">
        <f>IF(COUNTIF(Establecimiento!$T$62:$T$66,"x")&gt;=1,"x","")</f>
        <v/>
      </c>
      <c r="R27" s="118" t="str">
        <f>IF(COUNTIF(Establecimiento!$U$62:$U$66,"x")&gt;=1,"x","")</f>
        <v/>
      </c>
      <c r="S27" s="118" t="str">
        <f>IF(COUNTIF(Establecimiento!$V$62:$V$66,"x")&gt;=1,"x","")</f>
        <v/>
      </c>
      <c r="T27" s="118" t="str">
        <f>IF(COUNTIF(Establecimiento!$W$62:$W$66,"x")&gt;=1,"x","")</f>
        <v/>
      </c>
      <c r="U27" s="118" t="str">
        <f>IF(COUNTIF(Establecimiento!$X$62:$X$66,"x")&gt;=1,"x","")</f>
        <v/>
      </c>
      <c r="V27" s="118" t="str">
        <f>IF(COUNTIF(Establecimiento!$Y$62:$Y$66,"x")&gt;=1,"x","")</f>
        <v/>
      </c>
      <c r="W27" s="118" t="str">
        <f>IF(COUNTIF(Establecimiento!$Z$62:$Z$66,"x")&gt;=1,"x","")</f>
        <v>x</v>
      </c>
      <c r="X27" s="118" t="str">
        <f>IF(COUNTIF(Establecimiento!$AA$62:$AA$66,"x")&gt;=1,"x","")</f>
        <v/>
      </c>
      <c r="Y27" s="145" t="str">
        <f>IF(COUNTIF(Establecimiento!$AB$62:$AB$66,"x")&gt;=1,"x","")</f>
        <v/>
      </c>
      <c r="Z27" s="75" t="str">
        <f>IF(COUNTIF(Establecimiento!$AO$62:$AO$66,"x")&gt;=1,"x","")</f>
        <v/>
      </c>
      <c r="AA27" s="118" t="str">
        <f>IF(COUNTIF(Establecimiento!$AP$62:$AP$66,"x")&gt;=1,"x","")</f>
        <v/>
      </c>
      <c r="AB27" s="118" t="str">
        <f>IF(COUNTIF(Establecimiento!$AQ$62:$AQ$66,"x")&gt;=1,"x","")</f>
        <v/>
      </c>
      <c r="AC27" s="118" t="str">
        <f>IF(COUNTIF(Establecimiento!$AR$62:$AR$66,"x")&gt;=1,"x","")</f>
        <v/>
      </c>
      <c r="AD27" s="118" t="str">
        <f>IF(COUNTIF(Establecimiento!$AS$62:$AS$66,"x")&gt;=1,"x","")</f>
        <v/>
      </c>
      <c r="AE27" s="118" t="str">
        <f>IF(COUNTIF(Establecimiento!$AT$62:$AT$66,"x")&gt;=1,"x","")</f>
        <v/>
      </c>
      <c r="AF27" s="119" t="str">
        <f>IF(COUNTIF(Establecimiento!$AU$62:$AU$66,"x")&gt;=1,"x","")</f>
        <v/>
      </c>
      <c r="AG27" s="337" t="str">
        <f>IF(COUNTIF(Establecimiento!$AV$62:$AV$66,"x")&gt;=1,"x","")</f>
        <v>x</v>
      </c>
      <c r="AH27" s="119" t="str">
        <f>IF(COUNTIF(Establecimiento!$AW$62:$AW$66,"x")&gt;=1,"x","")</f>
        <v/>
      </c>
    </row>
    <row r="28" spans="1:46" customHeight="1" ht="15.75" s="35" customFormat="1">
      <c r="A28" s="64" t="s">
        <v>199</v>
      </c>
      <c r="B28" s="75" t="str">
        <f>IF(COUNTIF(Establecimiento!$E$68:$E$75,"x")&gt;=1,"x","")</f>
        <v/>
      </c>
      <c r="C28" s="118" t="str">
        <f>IF(COUNTIF(Establecimiento!$F$68:$F$75,"x")&gt;=1,"x","")</f>
        <v/>
      </c>
      <c r="D28" s="118" t="str">
        <f>IF(COUNTIF(Establecimiento!$G$68:$G$75,"x")&gt;=1,"x","")</f>
        <v/>
      </c>
      <c r="E28" s="118" t="str">
        <f>IF(COUNTIF(Establecimiento!$H$68:$H$75,"x")&gt;=1,"x","")</f>
        <v/>
      </c>
      <c r="F28" s="118" t="str">
        <f>IF(COUNTIF(Establecimiento!$I$68:$I$75,"x")&gt;=1,"x","")</f>
        <v/>
      </c>
      <c r="G28" s="118" t="str">
        <f>IF(COUNTIF(Establecimiento!$J$68:$J$75,"x")&gt;=1,"x","")</f>
        <v/>
      </c>
      <c r="H28" s="118" t="str">
        <f>IF(COUNTIF(Establecimiento!$K$68:$K$75,"x")&gt;=1,"x","")</f>
        <v/>
      </c>
      <c r="I28" s="118" t="str">
        <f>IF(COUNTIF(Establecimiento!$L$68:$L$75,"x")&gt;=1,"x","")</f>
        <v/>
      </c>
      <c r="J28" s="118" t="str">
        <f>IF(COUNTIF(Establecimiento!$M$68:$M$75,"x")&gt;=1,"x","")</f>
        <v/>
      </c>
      <c r="K28" s="118" t="str">
        <f>IF(COUNTIF(Establecimiento!$N$68:$N$75,"x")&gt;=1,"x","")</f>
        <v>x</v>
      </c>
      <c r="L28" s="118" t="str">
        <f>IF(COUNTIF(Establecimiento!$O$68:$O$75,"x")&gt;=1,"x","")</f>
        <v/>
      </c>
      <c r="M28" s="119" t="str">
        <f>IF(COUNTIF(Establecimiento!$P$68:$P$75,"x")&gt;=1,"x","")</f>
        <v/>
      </c>
      <c r="N28" s="75" t="str">
        <f>IF(COUNTIF(Establecimiento!$Q$68:$Q$75,"x")&gt;=1,"x","")</f>
        <v/>
      </c>
      <c r="O28" s="118" t="str">
        <f>IF(COUNTIF(Establecimiento!$R$68:$R$75,"x")&gt;=1,"x","")</f>
        <v/>
      </c>
      <c r="P28" s="118" t="str">
        <f>IF(COUNTIF(Establecimiento!$S$68:$S$75,"x")&gt;=1,"x","")</f>
        <v/>
      </c>
      <c r="Q28" s="118" t="str">
        <f>IF(COUNTIF(Establecimiento!$T$68:$T$75,"x")&gt;=1,"x","")</f>
        <v/>
      </c>
      <c r="R28" s="118" t="str">
        <f>IF(COUNTIF(Establecimiento!$U$68:$U$75,"x")&gt;=1,"x","")</f>
        <v/>
      </c>
      <c r="S28" s="118" t="str">
        <f>IF(COUNTIF(Establecimiento!$V$68:$V$75,"x")&gt;=1,"x","")</f>
        <v/>
      </c>
      <c r="T28" s="118" t="str">
        <f>IF(COUNTIF(Establecimiento!$W$68:$W$75,"x")&gt;=1,"x","")</f>
        <v/>
      </c>
      <c r="U28" s="118" t="str">
        <f>IF(COUNTIF(Establecimiento!$X$68:$X$75,"x")&gt;=1,"x","")</f>
        <v/>
      </c>
      <c r="V28" s="118" t="str">
        <f>IF(COUNTIF(Establecimiento!$Y$68:$Y$75,"x")&gt;=1,"x","")</f>
        <v/>
      </c>
      <c r="W28" s="118" t="str">
        <f>IF(COUNTIF(Establecimiento!$Z$68:$Z$75,"x")&gt;=1,"x","")</f>
        <v>x</v>
      </c>
      <c r="X28" s="118" t="str">
        <f>IF(COUNTIF(Establecimiento!$AA$68:$AA$75,"x")&gt;=1,"x","")</f>
        <v/>
      </c>
      <c r="Y28" s="145" t="str">
        <f>IF(COUNTIF(Establecimiento!$AB$68:$AB$75,"x")&gt;=1,"x","")</f>
        <v/>
      </c>
      <c r="Z28" s="75" t="str">
        <f>IF(COUNTIF(Establecimiento!$AO$68:$AO$75,"x")&gt;=1,"x","")</f>
        <v/>
      </c>
      <c r="AA28" s="118" t="str">
        <f>IF(COUNTIF(Establecimiento!$AP$68:$AP$75,"x")&gt;=1,"x","")</f>
        <v/>
      </c>
      <c r="AB28" s="118" t="str">
        <f>IF(COUNTIF(Establecimiento!$AQ$68:$AQ$75,"x")&gt;=1,"x","")</f>
        <v/>
      </c>
      <c r="AC28" s="118" t="str">
        <f>IF(COUNTIF(Establecimiento!$AR$68:$AR$75,"x")&gt;=1,"x","")</f>
        <v/>
      </c>
      <c r="AD28" s="118" t="str">
        <f>IF(COUNTIF(Establecimiento!$AS$68:$AS$75,"x")&gt;=1,"x","")</f>
        <v/>
      </c>
      <c r="AE28" s="118" t="str">
        <f>IF(COUNTIF(Establecimiento!$AT$68:$AT$75,"x")&gt;=1,"x","")</f>
        <v/>
      </c>
      <c r="AF28" s="119" t="str">
        <f>IF(COUNTIF(Establecimiento!$AU$68:$AU$75,"x")&gt;=1,"x","")</f>
        <v/>
      </c>
      <c r="AG28" s="337" t="str">
        <f>IF(COUNTIF(Establecimiento!$AV$68:$AV$75,"x")&gt;=1,"x","")</f>
        <v/>
      </c>
      <c r="AH28" s="119" t="str">
        <f>IF(COUNTIF(Establecimiento!$AW$68:$AW$75,"x")&gt;=1,"x","")</f>
        <v/>
      </c>
    </row>
    <row r="29" spans="1:46" customHeight="1" ht="15.75" s="35" customFormat="1">
      <c r="A29" s="64" t="s">
        <v>200</v>
      </c>
      <c r="B29" s="75" t="str">
        <f>IF(COUNTIF(Establecimiento!$E$78:$E$91,"x")&gt;=1,"x","")</f>
        <v/>
      </c>
      <c r="C29" s="118" t="str">
        <f>IF(COUNTIF(Establecimiento!$F$78:$F$91,"x")&gt;=1,"x","")</f>
        <v>x</v>
      </c>
      <c r="D29" s="118" t="str">
        <f>IF(COUNTIF(Establecimiento!$G$78:$G$91,"x")&gt;=1,"x","")</f>
        <v>x</v>
      </c>
      <c r="E29" s="118" t="str">
        <f>IF(COUNTIF(Establecimiento!$H$78:$H$91,"x")&gt;=1,"x","")</f>
        <v/>
      </c>
      <c r="F29" s="118" t="str">
        <f>IF(COUNTIF(Establecimiento!$I$78:$I$91,"x")&gt;=1,"x","")</f>
        <v>x</v>
      </c>
      <c r="G29" s="118" t="str">
        <f>IF(COUNTIF(Establecimiento!$J$78:$J$91,"x")&gt;=1,"x","")</f>
        <v>x</v>
      </c>
      <c r="H29" s="118" t="str">
        <f>IF(COUNTIF(Establecimiento!$K$78:$K$91,"x")&gt;=1,"x","")</f>
        <v/>
      </c>
      <c r="I29" s="118" t="str">
        <f>IF(COUNTIF(Establecimiento!$L$78:$L$91,"x")&gt;=1,"x","")</f>
        <v>x</v>
      </c>
      <c r="J29" s="118" t="str">
        <f>IF(COUNTIF(Establecimiento!$M$78:$M$91,"x")&gt;=1,"x","")</f>
        <v>x</v>
      </c>
      <c r="K29" s="118" t="str">
        <f>IF(COUNTIF(Establecimiento!$N$78:$N$91,"x")&gt;=1,"x","")</f>
        <v>x</v>
      </c>
      <c r="L29" s="118" t="str">
        <f>IF(COUNTIF(Establecimiento!$O$78:$O$91,"x")&gt;=1,"x","")</f>
        <v/>
      </c>
      <c r="M29" s="119" t="str">
        <f>IF(COUNTIF(Establecimiento!$P$78:$P$91,"x")&gt;=1,"x","")</f>
        <v/>
      </c>
      <c r="N29" s="75" t="str">
        <f>IF(COUNTIF(Establecimiento!$Q$78:$Q$91,"x")&gt;=1,"x","")</f>
        <v/>
      </c>
      <c r="O29" s="118" t="str">
        <f>IF(COUNTIF(Establecimiento!$R$78:$R$91,"x")&gt;=1,"x","")</f>
        <v/>
      </c>
      <c r="P29" s="118" t="str">
        <f>IF(COUNTIF(Establecimiento!$S$78:$S$91,"x")&gt;=1,"x","")</f>
        <v/>
      </c>
      <c r="Q29" s="118" t="str">
        <f>IF(COUNTIF(Establecimiento!$T$78:$T$91,"x")&gt;=1,"x","")</f>
        <v/>
      </c>
      <c r="R29" s="118" t="str">
        <f>IF(COUNTIF(Establecimiento!$U$78:$U$91,"x")&gt;=1,"x","")</f>
        <v/>
      </c>
      <c r="S29" s="118" t="str">
        <f>IF(COUNTIF(Establecimiento!$V$78:$V$91,"x")&gt;=1,"x","")</f>
        <v/>
      </c>
      <c r="T29" s="118" t="str">
        <f>IF(COUNTIF(Establecimiento!$W$78:$W$91,"x")&gt;=1,"x","")</f>
        <v/>
      </c>
      <c r="U29" s="118" t="str">
        <f>IF(COUNTIF(Establecimiento!$X$78:$X$91,"x")&gt;=1,"x","")</f>
        <v/>
      </c>
      <c r="V29" s="118" t="str">
        <f>IF(COUNTIF(Establecimiento!$Y$78:$Y$91,"x")&gt;=1,"x","")</f>
        <v/>
      </c>
      <c r="W29" s="118" t="str">
        <f>IF(COUNTIF(Establecimiento!$Z$78:$Z$91,"x")&gt;=1,"x","")</f>
        <v>x</v>
      </c>
      <c r="X29" s="118" t="str">
        <f>IF(COUNTIF(Establecimiento!$AA$78:$AA$91,"x")&gt;=1,"x","")</f>
        <v/>
      </c>
      <c r="Y29" s="145" t="str">
        <f>IF(COUNTIF(Establecimiento!$AB$78:$AB$91,"x")&gt;=1,"x","")</f>
        <v/>
      </c>
      <c r="Z29" s="75" t="str">
        <f>IF(COUNTIF(Establecimiento!$AO$78:$AO$91,"x")&gt;=1,"x","")</f>
        <v/>
      </c>
      <c r="AA29" s="118" t="str">
        <f>IF(COUNTIF(Establecimiento!$AP$78:$AP$91,"x")&gt;=1,"x","")</f>
        <v/>
      </c>
      <c r="AB29" s="118" t="str">
        <f>IF(COUNTIF(Establecimiento!$AQ$78:$AQ$91,"x")&gt;=1,"x","")</f>
        <v/>
      </c>
      <c r="AC29" s="118" t="str">
        <f>IF(COUNTIF(Establecimiento!$AR$78:$AR$91,"x")&gt;=1,"x","")</f>
        <v/>
      </c>
      <c r="AD29" s="118" t="str">
        <f>IF(COUNTIF(Establecimiento!$AS$78:$AS$91,"x")&gt;=1,"x","")</f>
        <v/>
      </c>
      <c r="AE29" s="118" t="str">
        <f>IF(COUNTIF(Establecimiento!$AT$78:$AT$91,"x")&gt;=1,"x","")</f>
        <v/>
      </c>
      <c r="AF29" s="119" t="str">
        <f>IF(COUNTIF(Establecimiento!$AU$78:$AU$91,"x")&gt;=1,"x","")</f>
        <v/>
      </c>
      <c r="AG29" s="337" t="str">
        <f>IF(COUNTIF(Establecimiento!$AV$78:$AV$91,"x")&gt;=1,"x","")</f>
        <v/>
      </c>
      <c r="AH29" s="119" t="str">
        <f>IF(COUNTIF(Establecimiento!$AW$78:$AW$91,"x")&gt;=1,"x","")</f>
        <v/>
      </c>
    </row>
    <row r="30" spans="1:46" customHeight="1" ht="15.75" s="35" customFormat="1">
      <c r="A30" s="66" t="s">
        <v>201</v>
      </c>
      <c r="B30" s="75" t="str">
        <f>IF(COUNTIF(Establecimiento!$E$96:$E$103,"x")&gt;=1,"x","")</f>
        <v/>
      </c>
      <c r="C30" s="118" t="str">
        <f>IF(COUNTIF(Establecimiento!$F$96:$F$103,"x")&gt;=1,"x","")</f>
        <v/>
      </c>
      <c r="D30" s="118" t="str">
        <f>IF(COUNTIF(Establecimiento!$G$96:$G$103,"x")&gt;=1,"x","")</f>
        <v/>
      </c>
      <c r="E30" s="118" t="str">
        <f>IF(COUNTIF(Establecimiento!$H$96:$H$103,"x")&gt;=1,"x","")</f>
        <v/>
      </c>
      <c r="F30" s="118" t="str">
        <f>IF(COUNTIF(Establecimiento!$I$96:$I$103,"x")&gt;=1,"x","")</f>
        <v/>
      </c>
      <c r="G30" s="118" t="str">
        <f>IF(COUNTIF(Establecimiento!$J$96:$J$103,"x")&gt;=1,"x","")</f>
        <v/>
      </c>
      <c r="H30" s="118" t="str">
        <f>IF(COUNTIF(Establecimiento!$K$96:$K$103,"x")&gt;=1,"x","")</f>
        <v/>
      </c>
      <c r="I30" s="118" t="str">
        <f>IF(COUNTIF(Establecimiento!$L$96:$L$103,"x")&gt;=1,"x","")</f>
        <v/>
      </c>
      <c r="J30" s="118" t="str">
        <f>IF(COUNTIF(Establecimiento!$M$96:$M$103,"x")&gt;=1,"x","")</f>
        <v>x</v>
      </c>
      <c r="K30" s="118" t="str">
        <f>IF(COUNTIF(Establecimiento!$N$96:$N$103,"x")&gt;=1,"x","")</f>
        <v>x</v>
      </c>
      <c r="L30" s="118" t="str">
        <f>IF(COUNTIF(Establecimiento!$O$96:$O$103,"x")&gt;=1,"x","")</f>
        <v/>
      </c>
      <c r="M30" s="119" t="str">
        <f>IF(COUNTIF(Establecimiento!$P$96:$P$103,"x")&gt;=1,"x","")</f>
        <v/>
      </c>
      <c r="N30" s="75" t="str">
        <f>IF(COUNTIF(Establecimiento!$Q$96:$Q$103,"x")&gt;=1,"x","")</f>
        <v/>
      </c>
      <c r="O30" s="118" t="str">
        <f>IF(COUNTIF(Establecimiento!$R$96:$R$103,"x")&gt;=1,"x","")</f>
        <v/>
      </c>
      <c r="P30" s="118" t="str">
        <f>IF(COUNTIF(Establecimiento!$S$96:$S$103,"x")&gt;=1,"x","")</f>
        <v/>
      </c>
      <c r="Q30" s="118" t="str">
        <f>IF(COUNTIF(Establecimiento!$T$96:$T$103,"x")&gt;=1,"x","")</f>
        <v/>
      </c>
      <c r="R30" s="118" t="str">
        <f>IF(COUNTIF(Establecimiento!$U$96:$U$103,"x")&gt;=1,"x","")</f>
        <v/>
      </c>
      <c r="S30" s="118" t="str">
        <f>IF(COUNTIF(Establecimiento!$V$96:$V$103,"x")&gt;=1,"x","")</f>
        <v/>
      </c>
      <c r="T30" s="118" t="str">
        <f>IF(COUNTIF(Establecimiento!$W$96:$W$103,"x")&gt;=1,"x","")</f>
        <v/>
      </c>
      <c r="U30" s="118" t="str">
        <f>IF(COUNTIF(Establecimiento!$X$96:$X$103,"x")&gt;=1,"x","")</f>
        <v/>
      </c>
      <c r="V30" s="118" t="str">
        <f>IF(COUNTIF(Establecimiento!$Y$96:$Y$103,"x")&gt;=1,"x","")</f>
        <v/>
      </c>
      <c r="W30" s="118" t="str">
        <f>IF(COUNTIF(Establecimiento!$Z$96:$Z$103,"x")&gt;=1,"x","")</f>
        <v>x</v>
      </c>
      <c r="X30" s="118" t="str">
        <f>IF(COUNTIF(Establecimiento!$AA$96:$AA$103,"x")&gt;=1,"x","")</f>
        <v/>
      </c>
      <c r="Y30" s="145" t="str">
        <f>IF(COUNTIF(Establecimiento!$AB$96:$AB$103,"x")&gt;=1,"x","")</f>
        <v/>
      </c>
      <c r="Z30" s="75" t="str">
        <f>IF(COUNTIF(Establecimiento!$AO$96:$AO$103,"x")&gt;=1,"x","")</f>
        <v/>
      </c>
      <c r="AA30" s="118" t="str">
        <f>IF(COUNTIF(Establecimiento!$AP$96:$AP$103,"x")&gt;=1,"x","")</f>
        <v/>
      </c>
      <c r="AB30" s="118" t="str">
        <f>IF(COUNTIF(Establecimiento!$AQ$96:$AQ$103,"x")&gt;=1,"x","")</f>
        <v/>
      </c>
      <c r="AC30" s="118" t="str">
        <f>IF(COUNTIF(Establecimiento!$AR$96:$AR$103,"x")&gt;=1,"x","")</f>
        <v/>
      </c>
      <c r="AD30" s="118" t="str">
        <f>IF(COUNTIF(Establecimiento!$AS$96:$AS$103,"x")&gt;=1,"x","")</f>
        <v/>
      </c>
      <c r="AE30" s="118" t="str">
        <f>IF(COUNTIF(Establecimiento!$AT$96:$AT$103,"x")&gt;=1,"x","")</f>
        <v/>
      </c>
      <c r="AF30" s="119" t="str">
        <f>IF(COUNTIF(Establecimiento!$AU$96:$AU$103,"x")&gt;=1,"x","")</f>
        <v/>
      </c>
      <c r="AG30" s="337" t="str">
        <f>IF(COUNTIF(Establecimiento!$AV$96:$AV$103,"x")&gt;=1,"x","")</f>
        <v/>
      </c>
      <c r="AH30" s="119" t="str">
        <f>IF(COUNTIF(Establecimiento!$AW$96:$AW$103,"x")&gt;=1,"x","")</f>
        <v/>
      </c>
    </row>
    <row r="31" spans="1:46" customHeight="1" ht="16.5" s="35" customFormat="1">
      <c r="A31" s="67" t="s">
        <v>202</v>
      </c>
      <c r="B31" s="76" t="str">
        <f>IF(COUNTIF(Establecimiento!$E$107:$E$109,"x")+COUNTIF(Establecimiento!$E$111:$E$115,"x")&gt;=1,"x","")</f>
        <v/>
      </c>
      <c r="C31" s="120" t="str">
        <f>IF(COUNTIF(Establecimiento!$F$107:$F$109,"x")+COUNTIF(Establecimiento!$F$111:$F$115,"x")&gt;=1,"x","")</f>
        <v/>
      </c>
      <c r="D31" s="120" t="str">
        <f>IF(COUNTIF(Establecimiento!$G$107:$G$109,"x")+COUNTIF(Establecimiento!$G$111:$G$115,"x")&gt;=1,"x","")</f>
        <v/>
      </c>
      <c r="E31" s="120" t="str">
        <f>IF(COUNTIF(Establecimiento!$H$107:$H$109,"x")+COUNTIF(Establecimiento!$H$111:$H$115,"x")&gt;=1,"x","")</f>
        <v/>
      </c>
      <c r="F31" s="120" t="str">
        <f>IF(COUNTIF(Establecimiento!$I$107:$I$109,"x")+COUNTIF(Establecimiento!$I$111:$I$115,"x")&gt;=1,"x","")</f>
        <v/>
      </c>
      <c r="G31" s="120" t="str">
        <f>IF(COUNTIF(Establecimiento!$J$107:$J$109,"x")+COUNTIF(Establecimiento!$J$111:$J$115,"x")&gt;=1,"x","")</f>
        <v/>
      </c>
      <c r="H31" s="120" t="str">
        <f>IF(COUNTIF(Establecimiento!$K$107:$K$109,"x")+COUNTIF(Establecimiento!$K$111:$K$115,"x")&gt;=1,"x","")</f>
        <v>x</v>
      </c>
      <c r="I31" s="120" t="str">
        <f>IF(COUNTIF(Establecimiento!$L$107:$L$109,"x")+COUNTIF(Establecimiento!$L$111:$L$115,"x")&gt;=1,"x","")</f>
        <v>x</v>
      </c>
      <c r="J31" s="120" t="str">
        <f>IF(COUNTIF(Establecimiento!$M$107:$M$109,"x")+COUNTIF(Establecimiento!$M$111:$M$115,"x")&gt;=1,"x","")</f>
        <v/>
      </c>
      <c r="K31" s="120" t="str">
        <f>IF(COUNTIF(Establecimiento!$N$107:$N$109,"x")+COUNTIF(Establecimiento!$N$111:$N$115,"x")&gt;=1,"x","")</f>
        <v>x</v>
      </c>
      <c r="L31" s="120" t="str">
        <f>IF(COUNTIF(Establecimiento!$O$107:$O$109,"x")+COUNTIF(Establecimiento!$O$111:$O$115,"x")&gt;=1,"x","")</f>
        <v/>
      </c>
      <c r="M31" s="121" t="str">
        <f>IF(COUNTIF(Establecimiento!$P$107:$P$109,"x")+COUNTIF(Establecimiento!$P$111:$P$115,"x")&gt;=1,"x","")</f>
        <v/>
      </c>
      <c r="N31" s="76" t="str">
        <f>IF(COUNTIF(Establecimiento!$Q$107:$Q$109,"x")+COUNTIF(Establecimiento!$Q$111:$Q$115,"x")&gt;=1,"x","")</f>
        <v/>
      </c>
      <c r="O31" s="120" t="str">
        <f>IF(COUNTIF(Establecimiento!$R$107:$R$109,"x")+COUNTIF(Establecimiento!$R$111:$R$115,"x")&gt;=1,"x","")</f>
        <v/>
      </c>
      <c r="P31" s="120" t="str">
        <f>IF(COUNTIF(Establecimiento!$S$107:$S$109,"x")+COUNTIF(Establecimiento!$S$111:$S$115,"x")&gt;=1,"x","")</f>
        <v/>
      </c>
      <c r="Q31" s="120" t="str">
        <f>IF(COUNTIF(Establecimiento!$T$107:$T$109,"x")+COUNTIF(Establecimiento!$T$111:$T$115,"x")&gt;=1,"x","")</f>
        <v/>
      </c>
      <c r="R31" s="120" t="str">
        <f>IF(COUNTIF(Establecimiento!$U$107:$U$109,"x")+COUNTIF(Establecimiento!$U$111:$U$115,"x")&gt;=1,"x","")</f>
        <v/>
      </c>
      <c r="S31" s="120" t="str">
        <f>IF(COUNTIF(Establecimiento!$V$107:$V$109,"x")+COUNTIF(Establecimiento!$V$111:$V$115,"x")&gt;=1,"x","")</f>
        <v/>
      </c>
      <c r="T31" s="120" t="str">
        <f>IF(COUNTIF(Establecimiento!$W$107:$W$109,"x")+COUNTIF(Establecimiento!$W$111:$W$115,"x")&gt;=1,"x","")</f>
        <v/>
      </c>
      <c r="U31" s="120" t="str">
        <f>IF(COUNTIF(Establecimiento!$X$107:$X$109,"x")+COUNTIF(Establecimiento!$X$111:$X$115,"x")&gt;=1,"x","")</f>
        <v/>
      </c>
      <c r="V31" s="120" t="str">
        <f>IF(COUNTIF(Establecimiento!$Y$107:$Y$109,"x")+COUNTIF(Establecimiento!$Y$111:$Y$115,"x")&gt;=1,"x","")</f>
        <v>x</v>
      </c>
      <c r="W31" s="120" t="str">
        <f>IF(COUNTIF(Establecimiento!$Z$107:$Z$109,"x")+COUNTIF(Establecimiento!$Z$111:$Z$115,"x")&gt;=1,"x","")</f>
        <v/>
      </c>
      <c r="X31" s="120" t="str">
        <f>IF(COUNTIF(Establecimiento!$AA$107:$AA$109,"x")+COUNTIF(Establecimiento!$AA$111:$AA$115,"x")&gt;=1,"x","")</f>
        <v/>
      </c>
      <c r="Y31" s="335" t="str">
        <f>IF(COUNTIF(Establecimiento!$AB$107:$AB$109,"x")+COUNTIF(Establecimiento!$AB$111:$AB$115,"x")&gt;=1,"x","")</f>
        <v/>
      </c>
      <c r="Z31" s="76" t="str">
        <f>IF(COUNTIF(Establecimiento!$AO$107:$AO$109,"x")+COUNTIF(Establecimiento!$AO$111:$AO$115,"x")&gt;=1,"x","")</f>
        <v/>
      </c>
      <c r="AA31" s="120" t="str">
        <f>IF(COUNTIF(Establecimiento!$AP$107:$AP$109,"x")+COUNTIF(Establecimiento!$AP$111:$AP$115,"x")&gt;=1,"x","")</f>
        <v/>
      </c>
      <c r="AB31" s="120" t="str">
        <f>IF(COUNTIF(Establecimiento!$AQ$107:$AQ$109,"x")+COUNTIF(Establecimiento!$AQ$111:$AQ$115,"x")&gt;=1,"x","")</f>
        <v/>
      </c>
      <c r="AC31" s="120" t="str">
        <f>IF(COUNTIF(Establecimiento!$AR$107:$AR$109,"x")+COUNTIF(Establecimiento!$AR$111:$AR$115,"x")&gt;=1,"x","")</f>
        <v/>
      </c>
      <c r="AD31" s="120" t="str">
        <f>IF(COUNTIF(Establecimiento!$AS$107:$AS$109,"x")+COUNTIF(Establecimiento!$AS$111:$AS$115,"x")&gt;=1,"x","")</f>
        <v/>
      </c>
      <c r="AE31" s="120" t="str">
        <f>IF(COUNTIF(Establecimiento!$AT$107:$AT$109,"x")+COUNTIF(Establecimiento!$AT$111:$AT$115,"x")&gt;=1,"x","")</f>
        <v/>
      </c>
      <c r="AF31" s="121" t="str">
        <f>IF(COUNTIF(Establecimiento!$AU$107:$AU$109,"x")+COUNTIF(Establecimiento!$AU$111:$AU$115,"x")&gt;=1,"x","")</f>
        <v/>
      </c>
      <c r="AG31" s="338" t="str">
        <f>IF(COUNTIF(Establecimiento!$AV$107:$AV$109,"x")+COUNTIF(Establecimiento!$AV$111:$AV$115,"x")&gt;=1,"x","")</f>
        <v/>
      </c>
      <c r="AH31" s="121" t="str">
        <f>IF(COUNTIF(Establecimiento!$AW$107:$AW$109,"x")+COUNTIF(Establecimiento!$AW$111:$AW$115,"x")&gt;=1,"x","")</f>
        <v/>
      </c>
    </row>
    <row r="32" spans="1:46" customHeight="1" ht="15.75" s="35" customFormat="1"/>
    <row r="33" spans="1:46" customHeight="1" ht="16.5" s="35" customFormat="1">
      <c r="A33" s="68" t="s">
        <v>14</v>
      </c>
    </row>
    <row r="34" spans="1:46" customHeight="1" ht="16.5" s="35" customFormat="1">
      <c r="A34" s="71" t="s">
        <v>188</v>
      </c>
      <c r="B34" s="399" t="s">
        <v>3</v>
      </c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3"/>
      <c r="N34" s="399" t="s">
        <v>4</v>
      </c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3"/>
      <c r="Z34" s="399" t="s">
        <v>7</v>
      </c>
      <c r="AA34" s="422"/>
      <c r="AB34" s="422"/>
      <c r="AC34" s="422"/>
      <c r="AD34" s="422"/>
      <c r="AE34" s="422"/>
      <c r="AF34" s="423"/>
      <c r="AG34" s="422" t="s">
        <v>8</v>
      </c>
      <c r="AH34" s="42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</row>
    <row r="35" spans="1:46" customHeight="1" ht="15.75" s="35" customFormat="1">
      <c r="A35" s="420" t="s">
        <v>189</v>
      </c>
      <c r="B35" s="407" t="s">
        <v>43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9"/>
      <c r="N35" s="407" t="s">
        <v>43</v>
      </c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9"/>
      <c r="Z35" s="407" t="s">
        <v>203</v>
      </c>
      <c r="AA35" s="408"/>
      <c r="AB35" s="408"/>
      <c r="AC35" s="408"/>
      <c r="AD35" s="408"/>
      <c r="AE35" s="408"/>
      <c r="AF35" s="409"/>
      <c r="AG35" s="408">
        <v>2022</v>
      </c>
      <c r="AH35" s="409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</row>
    <row r="36" spans="1:46" customHeight="1" ht="16.5" s="35" customFormat="1">
      <c r="A36" s="421"/>
      <c r="B36" s="62">
        <v>1</v>
      </c>
      <c r="C36" s="33">
        <v>2</v>
      </c>
      <c r="D36" s="33">
        <v>3</v>
      </c>
      <c r="E36" s="33">
        <v>4</v>
      </c>
      <c r="F36" s="33">
        <v>5</v>
      </c>
      <c r="G36" s="33">
        <v>6</v>
      </c>
      <c r="H36" s="33">
        <v>7</v>
      </c>
      <c r="I36" s="33">
        <v>8</v>
      </c>
      <c r="J36" s="33">
        <v>9</v>
      </c>
      <c r="K36" s="33">
        <v>10</v>
      </c>
      <c r="L36" s="33">
        <v>11</v>
      </c>
      <c r="M36" s="34">
        <v>12</v>
      </c>
      <c r="N36" s="62">
        <v>1</v>
      </c>
      <c r="O36" s="33">
        <v>2</v>
      </c>
      <c r="P36" s="33">
        <v>3</v>
      </c>
      <c r="Q36" s="33">
        <v>4</v>
      </c>
      <c r="R36" s="33">
        <v>5</v>
      </c>
      <c r="S36" s="33">
        <v>6</v>
      </c>
      <c r="T36" s="33">
        <v>7</v>
      </c>
      <c r="U36" s="33">
        <v>8</v>
      </c>
      <c r="V36" s="33">
        <v>9</v>
      </c>
      <c r="W36" s="33">
        <v>10</v>
      </c>
      <c r="X36" s="33">
        <v>11</v>
      </c>
      <c r="Y36" s="86">
        <v>12</v>
      </c>
      <c r="Z36" s="348">
        <v>6</v>
      </c>
      <c r="AA36" s="349">
        <v>7</v>
      </c>
      <c r="AB36" s="349">
        <v>8</v>
      </c>
      <c r="AC36" s="349">
        <v>9</v>
      </c>
      <c r="AD36" s="349">
        <v>10</v>
      </c>
      <c r="AE36" s="349">
        <v>11</v>
      </c>
      <c r="AF36" s="350">
        <v>12</v>
      </c>
      <c r="AG36" s="32">
        <v>6</v>
      </c>
      <c r="AH36" s="33">
        <v>12</v>
      </c>
      <c r="AI36" s="72"/>
      <c r="AJ36" s="72"/>
      <c r="AK36" s="72"/>
      <c r="AL36" s="72"/>
      <c r="AM36" s="72"/>
      <c r="AN36" s="72"/>
      <c r="AO36" s="72"/>
      <c r="AP36" s="72"/>
      <c r="AQ36" s="72"/>
      <c r="AR36" s="72"/>
    </row>
    <row r="37" spans="1:46" customHeight="1" ht="15.75" s="35" customFormat="1">
      <c r="A37" s="63" t="s">
        <v>190</v>
      </c>
      <c r="B37" s="124" t="str">
        <f>IF(COUNTIF(Establecimiento!$E$17:$E$18,"x")+COUNTIF(Establecimiento!$E$21:$E$21,"x")+COUNTIF(Establecimiento!$E$12:$E$12,"x")&gt;=1,"x","")</f>
        <v>x</v>
      </c>
      <c r="C37" s="127" t="str">
        <f>IF(COUNTIF(Establecimiento!$F$17:$F$18,"x")+COUNTIF(Establecimiento!$F$21:$F$21,"x")+COUNTIF(Establecimiento!$F$12:$F$12,"x")&gt;=1,"x","")</f>
        <v>x</v>
      </c>
      <c r="D37" s="127" t="str">
        <f>IF(COUNTIF(Establecimiento!$G$17:$G$18,"x")+COUNTIF(Establecimiento!$G$21:$G$21,"x")+COUNTIF(Establecimiento!$G$12:$G$12,"x")&gt;=1,"x","")</f>
        <v>x</v>
      </c>
      <c r="E37" s="127" t="str">
        <f>IF(COUNTIF(Establecimiento!$H$17:$H$18,"x")+COUNTIF(Establecimiento!$H$21:$H$21,"x")+COUNTIF(Establecimiento!$H$12:$H$12,"x")&gt;=1,"x","")</f>
        <v>x</v>
      </c>
      <c r="F37" s="127" t="str">
        <f>IF(COUNTIF(Establecimiento!$I$17:$I$18,"x")+COUNTIF(Establecimiento!$I$21:$I$21,"x")+COUNTIF(Establecimiento!$I$12:$I$12,"x")&gt;=1,"x","")</f>
        <v>x</v>
      </c>
      <c r="G37" s="127" t="str">
        <f>IF(COUNTIF(Establecimiento!$J$17:$J$18,"x")+COUNTIF(Establecimiento!$J$21:$J$21,"x")+COUNTIF(Establecimiento!$J$12:$J$12,"x")&gt;=1,"x","")</f>
        <v>x</v>
      </c>
      <c r="H37" s="127" t="str">
        <f>IF(COUNTIF(Establecimiento!$K$17:$K$18,"x")+COUNTIF(Establecimiento!$K$21:$K$21,"x")+COUNTIF(Establecimiento!$K$12:$K$12,"x")&gt;=1,"x","")</f>
        <v>x</v>
      </c>
      <c r="I37" s="127" t="str">
        <f>IF(COUNTIF(Establecimiento!$L$17:$L$18,"x")+COUNTIF(Establecimiento!$L$21:$L$21,"x")+COUNTIF(Establecimiento!$L$12:$L$12,"x")&gt;=1,"x","")</f>
        <v>x</v>
      </c>
      <c r="J37" s="127" t="str">
        <f>IF(COUNTIF(Establecimiento!$M$17:$M$18,"x")+COUNTIF(Establecimiento!$M$21:$M$21,"x")+COUNTIF(Establecimiento!$M$12:$M$12,"x")&gt;=1,"x","")</f>
        <v>x</v>
      </c>
      <c r="K37" s="127" t="str">
        <f>IF(COUNTIF(Establecimiento!$N$17:$N$18,"x")+COUNTIF(Establecimiento!$N$21:$N$21,"x")+COUNTIF(Establecimiento!$N$12:$N$12,"x")&gt;=1,"x","")</f>
        <v>x</v>
      </c>
      <c r="L37" s="127" t="str">
        <f>IF(COUNTIF(Establecimiento!$O$17:$O$18,"x")+COUNTIF(Establecimiento!$O$21:$O$21,"x")+COUNTIF(Establecimiento!$O$12:$O$12,"x")&gt;=1,"x","")</f>
        <v/>
      </c>
      <c r="M37" s="128" t="str">
        <f>IF(COUNTIF(Establecimiento!$P$17:$P$18,"x")+COUNTIF(Establecimiento!$P$21:$P$21,"x")+COUNTIF(Establecimiento!$P$12:$P$12,"x")&gt;=1,"x","")</f>
        <v/>
      </c>
      <c r="N37" s="124" t="str">
        <f>IF(COUNTIF(Establecimiento!$Q$17:$Q$18,"x")+COUNTIF(Establecimiento!$Q$21:$Q$21,"x")+COUNTIF(Establecimiento!$Q$12:$Q$12,"x")&gt;=1,"x","")</f>
        <v/>
      </c>
      <c r="O37" s="127" t="str">
        <f>IF(COUNTIF(Establecimiento!$R$17:$R$18,"x")+COUNTIF(Establecimiento!$R$21:$R$21,"x")+COUNTIF(Establecimiento!$R$12:$R$12,"x")&gt;=1,"x","")</f>
        <v/>
      </c>
      <c r="P37" s="127" t="str">
        <f>IF(COUNTIF(Establecimiento!$S$17:$S$18,"x")+COUNTIF(Establecimiento!$S$21:$S$21,"x")+COUNTIF(Establecimiento!$S$12:$S$12,"x")&gt;=1,"x","")</f>
        <v/>
      </c>
      <c r="Q37" s="127" t="str">
        <f>IF(COUNTIF(Establecimiento!$T$17:$T$18,"x")+COUNTIF(Establecimiento!$T$21:$T$21,"x")+COUNTIF(Establecimiento!$T$12:$T$12,"x")&gt;=1,"x","")</f>
        <v/>
      </c>
      <c r="R37" s="127" t="str">
        <f>IF(COUNTIF(Establecimiento!$U$17:$U$18,"x")+COUNTIF(Establecimiento!$U$21:$U$21,"x")+COUNTIF(Establecimiento!$U$12:$U$12,"x")&gt;=1,"x","")</f>
        <v/>
      </c>
      <c r="S37" s="127" t="str">
        <f>IF(COUNTIF(Establecimiento!$V$17:$V$18,"x")+COUNTIF(Establecimiento!$V$21:$V$21,"x")+COUNTIF(Establecimiento!$V$12:$V$12,"x")&gt;=1,"x","")</f>
        <v/>
      </c>
      <c r="T37" s="127" t="str">
        <f>IF(COUNTIF(Establecimiento!$W$17:$W$18,"x")+COUNTIF(Establecimiento!$W$21:$W$21,"x")+COUNTIF(Establecimiento!$W$12:$W$12,"x")&gt;=1,"x","")</f>
        <v/>
      </c>
      <c r="U37" s="127" t="str">
        <f>IF(COUNTIF(Establecimiento!$X$17:$X$18,"x")+COUNTIF(Establecimiento!$X$21:$X$21,"x")+COUNTIF(Establecimiento!$X$12:$X$12,"x")&gt;=1,"x","")</f>
        <v/>
      </c>
      <c r="V37" s="127" t="str">
        <f>IF(COUNTIF(Establecimiento!$Y$17:$Y$18,"x")+COUNTIF(Establecimiento!$Y$21:$Y$21,"x")+COUNTIF(Establecimiento!$Y$12:$Y$12,"x")&gt;=1,"x","")</f>
        <v/>
      </c>
      <c r="W37" s="127" t="str">
        <f>IF(COUNTIF(Establecimiento!$Z$17:$Z$18,"x")+COUNTIF(Establecimiento!$Z$21:$Z$21,"x")+COUNTIF(Establecimiento!$Z$12:$Z$12,"x")&gt;=1,"x","")</f>
        <v>x</v>
      </c>
      <c r="X37" s="127" t="str">
        <f>IF(COUNTIF(Establecimiento!$AA$17:$AA$18,"x")+COUNTIF(Establecimiento!$AA$21:$AA$21,"x")+COUNTIF(Establecimiento!$AA$12:$AA$12,"x")&gt;=1,"x","")</f>
        <v/>
      </c>
      <c r="Y37" s="185" t="str">
        <f>IF(COUNTIF(Establecimiento!$AB$17:$AB$18,"x")+COUNTIF(Establecimiento!$AB$21:$AB$21,"x")+COUNTIF(Establecimiento!$AB$12:$AB$12,"x")&gt;=1,"x","")</f>
        <v/>
      </c>
      <c r="Z37" s="323" t="str">
        <f>IF(COUNTIF(Establecimiento!$AO$17:$AO$18,"x")+COUNTIF(Establecimiento!$AO$21:$AO$21,"x")+COUNTIF(Establecimiento!$AO$12:$AO$12,"x")&gt;=1,"x","")</f>
        <v/>
      </c>
      <c r="AA37" s="351" t="str">
        <f>IF(COUNTIF(Establecimiento!$AP$17:$AP$18,"x")+COUNTIF(Establecimiento!$AP$21:$AP$21,"x")+COUNTIF(Establecimiento!$AP$12:$AP$12,"x")&gt;=1,"x","")</f>
        <v/>
      </c>
      <c r="AB37" s="351" t="str">
        <f>IF(COUNTIF(Establecimiento!$AQ$17:$AQ$18,"x")+COUNTIF(Establecimiento!$AQ$21:$AQ$21,"x")+COUNTIF(Establecimiento!$AQ$12:$AQ$12,"x")&gt;=1,"x","")</f>
        <v/>
      </c>
      <c r="AC37" s="351" t="str">
        <f>IF(COUNTIF(Establecimiento!$AR$17:$AR$18,"x")+COUNTIF(Establecimiento!$AR$21:$AR$21,"x")+COUNTIF(Establecimiento!$AR$12:$AR$12,"x")&gt;=1,"x","")</f>
        <v/>
      </c>
      <c r="AD37" s="351" t="str">
        <f>IF(COUNTIF(Establecimiento!$AS$17:$AS$18,"x")+COUNTIF(Establecimiento!$AS$21:$AS$21,"x")+COUNTIF(Establecimiento!$AS$12:$AS$12,"x")&gt;=1,"x","")</f>
        <v/>
      </c>
      <c r="AE37" s="351" t="str">
        <f>IF(COUNTIF(Establecimiento!$AT$17:$AT$18,"x")+COUNTIF(Establecimiento!$AT$21:$AT$21,"x")+COUNTIF(Establecimiento!$AT$12:$AT$12,"x")&gt;=1,"x","")</f>
        <v/>
      </c>
      <c r="AF37" s="137" t="str">
        <f>IF(COUNTIF(Establecimiento!$AU$17:$AU$18,"x")+COUNTIF(Establecimiento!$AU$21:$AU$21,"x")+COUNTIF(Establecimiento!$AU$12:$AU$12,"x")&gt;=1,"x","")</f>
        <v/>
      </c>
      <c r="AG37" s="340" t="str">
        <f>IF(COUNTIF(Establecimiento!$AV$17:$AV$18,"x")+COUNTIF(Establecimiento!$AV$21:$AV$21,"x")+COUNTIF(Establecimiento!$AV$12:$AV$12,"x")&gt;=1,"x","")</f>
        <v/>
      </c>
      <c r="AH37" s="127" t="str">
        <f>IF(COUNTIF(Establecimiento!$AW$17:$AW$18,"x")+COUNTIF(Establecimiento!$AW$21:$AW$21,"x")+COUNTIF(Establecimiento!$AW$12:$AW$12,"x")&gt;=1,"x","")</f>
        <v/>
      </c>
      <c r="AI37" s="77"/>
      <c r="AJ37" s="77"/>
      <c r="AK37" s="77"/>
      <c r="AL37" s="77"/>
      <c r="AM37" s="77"/>
      <c r="AN37" s="77"/>
      <c r="AO37" s="77"/>
      <c r="AP37" s="77"/>
      <c r="AQ37" s="77"/>
      <c r="AR37" s="77"/>
    </row>
    <row r="38" spans="1:46" customHeight="1" ht="15.75" s="35" customFormat="1">
      <c r="A38" s="64" t="s">
        <v>191</v>
      </c>
      <c r="B38" s="125" t="str">
        <f>IF(COUNTIF(Establecimiento!$E$33:$E$35,"x")&gt;=1,"x","")</f>
        <v/>
      </c>
      <c r="C38" s="129" t="str">
        <f>IF(COUNTIF(Establecimiento!$F$33:$F$35,"x")&gt;=1,"x","")</f>
        <v/>
      </c>
      <c r="D38" s="129" t="str">
        <f>IF(COUNTIF(Establecimiento!$G$33:$G$35,"x")&gt;=1,"x","")</f>
        <v/>
      </c>
      <c r="E38" s="129" t="str">
        <f>IF(COUNTIF(Establecimiento!$H$33:$H$35,"x")&gt;=1,"x","")</f>
        <v/>
      </c>
      <c r="F38" s="129" t="str">
        <f>IF(COUNTIF(Establecimiento!$I$33:$I$35,"x")&gt;=1,"x","")</f>
        <v/>
      </c>
      <c r="G38" s="129" t="str">
        <f>IF(COUNTIF(Establecimiento!$J$33:$J$35,"x")&gt;=1,"x","")</f>
        <v/>
      </c>
      <c r="H38" s="129" t="str">
        <f>IF(COUNTIF(Establecimiento!$K$33:$K$35,"x")&gt;=1,"x","")</f>
        <v/>
      </c>
      <c r="I38" s="129" t="str">
        <f>IF(COUNTIF(Establecimiento!$L$33:$L$35,"x")&gt;=1,"x","")</f>
        <v/>
      </c>
      <c r="J38" s="129" t="str">
        <f>IF(COUNTIF(Establecimiento!$M$33:$M$35,"x")&gt;=1,"x","")</f>
        <v/>
      </c>
      <c r="K38" s="129" t="str">
        <f>IF(COUNTIF(Establecimiento!$N$33:$N$35,"x")&gt;=1,"x","")</f>
        <v>x</v>
      </c>
      <c r="L38" s="129" t="str">
        <f>IF(COUNTIF(Establecimiento!$O$33:$O$35,"x")&gt;=1,"x","")</f>
        <v/>
      </c>
      <c r="M38" s="130" t="str">
        <f>IF(COUNTIF(Establecimiento!$P$33:$P$35,"x")&gt;=1,"x","")</f>
        <v/>
      </c>
      <c r="N38" s="125" t="str">
        <f>IF(COUNTIF(Establecimiento!$Q$33:$Q$35,"x")&gt;=1,"x","")</f>
        <v/>
      </c>
      <c r="O38" s="129" t="str">
        <f>IF(COUNTIF(Establecimiento!$R$33:$R$35,"x")&gt;=1,"x","")</f>
        <v/>
      </c>
      <c r="P38" s="129" t="str">
        <f>IF(COUNTIF(Establecimiento!$S$33:$S$35,"x")&gt;=1,"x","")</f>
        <v/>
      </c>
      <c r="Q38" s="129" t="str">
        <f>IF(COUNTIF(Establecimiento!$T$33:$T$35,"x")&gt;=1,"x","")</f>
        <v/>
      </c>
      <c r="R38" s="129" t="str">
        <f>IF(COUNTIF(Establecimiento!$U$33:$U$35,"x")&gt;=1,"x","")</f>
        <v/>
      </c>
      <c r="S38" s="129" t="str">
        <f>IF(COUNTIF(Establecimiento!$V$33:$V$35,"x")&gt;=1,"x","")</f>
        <v/>
      </c>
      <c r="T38" s="129" t="str">
        <f>IF(COUNTIF(Establecimiento!$W$33:$W$35,"x")&gt;=1,"x","")</f>
        <v/>
      </c>
      <c r="U38" s="129" t="str">
        <f>IF(COUNTIF(Establecimiento!$X$33:$X$35,"x")&gt;=1,"x","")</f>
        <v/>
      </c>
      <c r="V38" s="129" t="str">
        <f>IF(COUNTIF(Establecimiento!$Y$33:$Y$35,"x")&gt;=1,"x","")</f>
        <v/>
      </c>
      <c r="W38" s="129" t="str">
        <f>IF(COUNTIF(Establecimiento!$Z$33:$Z$35,"x")&gt;=1,"x","")</f>
        <v>x</v>
      </c>
      <c r="X38" s="129" t="str">
        <f>IF(COUNTIF(Establecimiento!$AA$33:$AA$35,"x")&gt;=1,"x","")</f>
        <v/>
      </c>
      <c r="Y38" s="186" t="str">
        <f>IF(COUNTIF(Establecimiento!$AB$33:$AB$35,"x")&gt;=1,"x","")</f>
        <v/>
      </c>
      <c r="Z38" s="125" t="str">
        <f>IF(COUNTIF(Establecimiento!$AO$33:$AO$35,"x")&gt;=1,"x","")</f>
        <v/>
      </c>
      <c r="AA38" s="129" t="str">
        <f>IF(COUNTIF(Establecimiento!$AP$33:$AP$35,"x")&gt;=1,"x","")</f>
        <v/>
      </c>
      <c r="AB38" s="129" t="str">
        <f>IF(COUNTIF(Establecimiento!$AQ$33:$AQ$35,"x")&gt;=1,"x","")</f>
        <v/>
      </c>
      <c r="AC38" s="129" t="str">
        <f>IF(COUNTIF(Establecimiento!$AR$33:$AR$35,"x")&gt;=1,"x","")</f>
        <v/>
      </c>
      <c r="AD38" s="129" t="str">
        <f>IF(COUNTIF(Establecimiento!$AS$33:$AS$35,"x")&gt;=1,"x","")</f>
        <v/>
      </c>
      <c r="AE38" s="129" t="str">
        <f>IF(COUNTIF(Establecimiento!$AT$33:$AT$35,"x")&gt;=1,"x","")</f>
        <v/>
      </c>
      <c r="AF38" s="130" t="str">
        <f>IF(COUNTIF(Establecimiento!$AU$33:$AU$35,"x")&gt;=1,"x","")</f>
        <v/>
      </c>
      <c r="AG38" s="341" t="str">
        <f>IF(COUNTIF(Establecimiento!$AV$33:$AV$35,"x")&gt;=1,"x","")</f>
        <v/>
      </c>
      <c r="AH38" s="129" t="str">
        <f>IF(COUNTIF(Establecimiento!$AW$33:$AW$35,"x")&gt;=1,"x","")</f>
        <v/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/>
    </row>
    <row r="39" spans="1:46" customHeight="1" ht="15.75" s="35" customFormat="1">
      <c r="A39" s="64" t="s">
        <v>195</v>
      </c>
      <c r="B39" s="125" t="str">
        <f>IF(COUNTIF(Establecimiento!$E$48:$E$48,"x")&gt;=1,"x","")</f>
        <v/>
      </c>
      <c r="C39" s="129" t="str">
        <f>IF(COUNTIF(Establecimiento!$F$48:$F$48,"x")&gt;=1,"x","")</f>
        <v/>
      </c>
      <c r="D39" s="129" t="str">
        <f>IF(COUNTIF(Establecimiento!$G$48:$G$48,"x")&gt;=1,"x","")</f>
        <v/>
      </c>
      <c r="E39" s="129" t="str">
        <f>IF(COUNTIF(Establecimiento!$H$48:$H$48,"x")&gt;=1,"x","")</f>
        <v/>
      </c>
      <c r="F39" s="129" t="str">
        <f>IF(COUNTIF(Establecimiento!$I$48:$I$48,"x")&gt;=1,"x","")</f>
        <v/>
      </c>
      <c r="G39" s="129" t="str">
        <f>IF(COUNTIF(Establecimiento!$J$48:$J$48,"x")&gt;=1,"x","")</f>
        <v/>
      </c>
      <c r="H39" s="129" t="str">
        <f>IF(COUNTIF(Establecimiento!$K$48:$K$48,"x")&gt;=1,"x","")</f>
        <v/>
      </c>
      <c r="I39" s="129" t="str">
        <f>IF(COUNTIF(Establecimiento!$L$48:$L$48,"x")&gt;=1,"x","")</f>
        <v/>
      </c>
      <c r="J39" s="129" t="str">
        <f>IF(COUNTIF(Establecimiento!$M$48:$M$48,"x")&gt;=1,"x","")</f>
        <v/>
      </c>
      <c r="K39" s="129" t="str">
        <f>IF(COUNTIF(Establecimiento!$N$48:$N$48,"x")&gt;=1,"x","")</f>
        <v>x</v>
      </c>
      <c r="L39" s="129" t="str">
        <f>IF(COUNTIF(Establecimiento!$O$48:$O$48,"x")&gt;=1,"x","")</f>
        <v/>
      </c>
      <c r="M39" s="130" t="str">
        <f>IF(COUNTIF(Establecimiento!$P$48:$P$48,"x")&gt;=1,"x","")</f>
        <v/>
      </c>
      <c r="N39" s="125" t="str">
        <f>IF(COUNTIF(Establecimiento!$Q$48:$Q$48,"x")&gt;=1,"x","")</f>
        <v/>
      </c>
      <c r="O39" s="129" t="str">
        <f>IF(COUNTIF(Establecimiento!$R$48:$R$48,"x")&gt;=1,"x","")</f>
        <v/>
      </c>
      <c r="P39" s="129" t="str">
        <f>IF(COUNTIF(Establecimiento!$S$48:$S$48,"x")&gt;=1,"x","")</f>
        <v/>
      </c>
      <c r="Q39" s="129" t="str">
        <f>IF(COUNTIF(Establecimiento!$T$48:$T$48,"x")&gt;=1,"x","")</f>
        <v/>
      </c>
      <c r="R39" s="129" t="str">
        <f>IF(COUNTIF(Establecimiento!$U$48:$U$48,"x")&gt;=1,"x","")</f>
        <v/>
      </c>
      <c r="S39" s="129" t="str">
        <f>IF(COUNTIF(Establecimiento!$V$48:$V$48,"x")&gt;=1,"x","")</f>
        <v/>
      </c>
      <c r="T39" s="129" t="str">
        <f>IF(COUNTIF(Establecimiento!$W$48:$W$48,"x")&gt;=1,"x","")</f>
        <v/>
      </c>
      <c r="U39" s="129" t="str">
        <f>IF(COUNTIF(Establecimiento!$X$48:$X$48,"x")&gt;=1,"x","")</f>
        <v/>
      </c>
      <c r="V39" s="129" t="str">
        <f>IF(COUNTIF(Establecimiento!$Y$48:$Y$48,"x")&gt;=1,"x","")</f>
        <v/>
      </c>
      <c r="W39" s="129" t="str">
        <f>IF(COUNTIF(Establecimiento!$Z$48:$Z$48,"x")&gt;=1,"x","")</f>
        <v>x</v>
      </c>
      <c r="X39" s="129" t="str">
        <f>IF(COUNTIF(Establecimiento!$AA$48:$AA$48,"x")&gt;=1,"x","")</f>
        <v/>
      </c>
      <c r="Y39" s="186" t="str">
        <f>IF(COUNTIF(Establecimiento!$AB$48:$AB$48,"x")&gt;=1,"x","")</f>
        <v/>
      </c>
      <c r="Z39" s="344" t="str">
        <f>IF(COUNTIF(Establecimiento!$AO$48:$AO$48,"x")&gt;=1,"x","")</f>
        <v/>
      </c>
      <c r="AA39" s="129" t="str">
        <f>IF(COUNTIF(Establecimiento!$AO$48:$AO$48,"x")&gt;=1,"x","")</f>
        <v/>
      </c>
      <c r="AB39" s="129" t="str">
        <f>IF(COUNTIF(Establecimiento!$AO$48:$AO$48,"x")&gt;=1,"x","")</f>
        <v/>
      </c>
      <c r="AC39" s="129" t="str">
        <f>IF(COUNTIF(Establecimiento!$AO$48:$AO$48,"x")&gt;=1,"x","")</f>
        <v/>
      </c>
      <c r="AD39" s="129" t="str">
        <f>IF(COUNTIF(Establecimiento!$AO$48:$AO$48,"x")&gt;=1,"x","")</f>
        <v/>
      </c>
      <c r="AE39" s="129" t="str">
        <f>IF(COUNTIF(Establecimiento!$AO$48:$AO$48,"x")&gt;=1,"x","")</f>
        <v/>
      </c>
      <c r="AF39" s="341" t="str">
        <f>IF(COUNTIF(Establecimiento!$AO$48:$AO$48,"x")&gt;=1,"x","")</f>
        <v/>
      </c>
      <c r="AG39" s="341" t="str">
        <f>IF(COUNTIF(Establecimiento!$AV$48:$AV$48,"x")&gt;=1,"x","")</f>
        <v/>
      </c>
      <c r="AH39" s="129" t="str">
        <f>IF(COUNTIF(Establecimiento!$AW$48:$AW$48,"x")&gt;=1,"x","")</f>
        <v/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</row>
    <row r="40" spans="1:46" customHeight="1" ht="15.75" s="35" customFormat="1">
      <c r="A40" s="65" t="s">
        <v>196</v>
      </c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133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339"/>
      <c r="Z40" s="133"/>
      <c r="AA40" s="134"/>
      <c r="AB40" s="134"/>
      <c r="AC40" s="134"/>
      <c r="AD40" s="134"/>
      <c r="AE40" s="134"/>
      <c r="AF40" s="135"/>
      <c r="AG40" s="342"/>
      <c r="AH40" s="134"/>
      <c r="AI40" s="77"/>
      <c r="AJ40" s="77"/>
      <c r="AK40" s="77"/>
      <c r="AL40" s="77"/>
      <c r="AM40" s="77"/>
      <c r="AN40" s="77"/>
      <c r="AO40" s="77"/>
      <c r="AP40" s="77"/>
      <c r="AQ40" s="77"/>
      <c r="AR40" s="77"/>
    </row>
    <row r="41" spans="1:46" customHeight="1" ht="15.75" s="35" customFormat="1">
      <c r="A41" s="64" t="s">
        <v>197</v>
      </c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5"/>
      <c r="N41" s="133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339"/>
      <c r="Z41" s="133"/>
      <c r="AA41" s="134"/>
      <c r="AB41" s="134"/>
      <c r="AC41" s="134"/>
      <c r="AD41" s="134"/>
      <c r="AE41" s="134"/>
      <c r="AF41" s="135"/>
      <c r="AG41" s="342"/>
      <c r="AH41" s="134"/>
      <c r="AI41" s="77"/>
      <c r="AJ41" s="77"/>
      <c r="AK41" s="77"/>
      <c r="AL41" s="77"/>
      <c r="AM41" s="77"/>
      <c r="AN41" s="77"/>
      <c r="AO41" s="77"/>
      <c r="AP41" s="77"/>
      <c r="AQ41" s="77"/>
      <c r="AR41" s="77"/>
    </row>
    <row r="42" spans="1:46" customHeight="1" ht="15.75" s="35" customFormat="1">
      <c r="A42" s="64" t="s">
        <v>198</v>
      </c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133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339"/>
      <c r="Z42" s="133"/>
      <c r="AA42" s="134"/>
      <c r="AB42" s="134"/>
      <c r="AC42" s="134"/>
      <c r="AD42" s="134"/>
      <c r="AE42" s="134"/>
      <c r="AF42" s="135"/>
      <c r="AG42" s="342"/>
      <c r="AH42" s="134"/>
      <c r="AI42" s="77"/>
      <c r="AJ42" s="77"/>
      <c r="AK42" s="77"/>
      <c r="AL42" s="77"/>
      <c r="AM42" s="77"/>
      <c r="AN42" s="77"/>
      <c r="AO42" s="77"/>
      <c r="AP42" s="77"/>
      <c r="AQ42" s="77"/>
      <c r="AR42" s="77"/>
    </row>
    <row r="43" spans="1:46" customHeight="1" ht="15.75" s="35" customFormat="1">
      <c r="A43" s="64" t="s">
        <v>199</v>
      </c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5"/>
      <c r="N43" s="133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339"/>
      <c r="Z43" s="133"/>
      <c r="AA43" s="134"/>
      <c r="AB43" s="134"/>
      <c r="AC43" s="134"/>
      <c r="AD43" s="134"/>
      <c r="AE43" s="134"/>
      <c r="AF43" s="135"/>
      <c r="AG43" s="342"/>
      <c r="AH43" s="134"/>
      <c r="AI43" s="77"/>
      <c r="AJ43" s="77"/>
      <c r="AK43" s="77"/>
      <c r="AL43" s="77"/>
      <c r="AM43" s="77"/>
      <c r="AN43" s="77"/>
      <c r="AO43" s="77"/>
      <c r="AP43" s="77"/>
      <c r="AQ43" s="77"/>
      <c r="AR43" s="77"/>
    </row>
    <row r="44" spans="1:46" customHeight="1" ht="15.75" s="35" customFormat="1">
      <c r="A44" s="64" t="s">
        <v>200</v>
      </c>
      <c r="B44" s="125" t="str">
        <f>IF(COUNTIF(Establecimiento!$E$92:$E$94,"x")&gt;=1,"x","")</f>
        <v/>
      </c>
      <c r="C44" s="129" t="str">
        <f>IF(COUNTIF(Establecimiento!$F$92:$F$94,"x")&gt;=1,"x","")</f>
        <v/>
      </c>
      <c r="D44" s="129" t="str">
        <f>IF(COUNTIF(Establecimiento!$G$92:$G$94,"x")&gt;=1,"x","")</f>
        <v/>
      </c>
      <c r="E44" s="129" t="str">
        <f>IF(COUNTIF(Establecimiento!$H$92:$H$94,"x")&gt;=1,"x","")</f>
        <v/>
      </c>
      <c r="F44" s="129" t="str">
        <f>IF(COUNTIF(Establecimiento!$I$92:$I$94,"x")&gt;=1,"x","")</f>
        <v/>
      </c>
      <c r="G44" s="129" t="str">
        <f>IF(COUNTIF(Establecimiento!$J$92:$J$94,"x")&gt;=1,"x","")</f>
        <v/>
      </c>
      <c r="H44" s="129" t="str">
        <f>IF(COUNTIF(Establecimiento!$K$92:$K$94,"x")&gt;=1,"x","")</f>
        <v/>
      </c>
      <c r="I44" s="129" t="str">
        <f>IF(COUNTIF(Establecimiento!$L$92:$L$94,"x")&gt;=1,"x","")</f>
        <v/>
      </c>
      <c r="J44" s="129" t="str">
        <f>IF(COUNTIF(Establecimiento!$M$92:$M$94,"x")&gt;=1,"x","")</f>
        <v>x</v>
      </c>
      <c r="K44" s="129" t="str">
        <f>IF(COUNTIF(Establecimiento!$N$92:$N$94,"x")&gt;=1,"x","")</f>
        <v>x</v>
      </c>
      <c r="L44" s="129" t="str">
        <f>IF(COUNTIF(Establecimiento!$O$92:$O$94,"x")&gt;=1,"x","")</f>
        <v/>
      </c>
      <c r="M44" s="130" t="str">
        <f>IF(COUNTIF(Establecimiento!$P$92:$P$94,"x")&gt;=1,"x","")</f>
        <v/>
      </c>
      <c r="N44" s="125" t="str">
        <f>IF(COUNTIF(Establecimiento!$Q$92:$Q$94,"x")&gt;=1,"x","")</f>
        <v/>
      </c>
      <c r="O44" s="129" t="str">
        <f>IF(COUNTIF(Establecimiento!$R$92:$R$94,"x")&gt;=1,"x","")</f>
        <v/>
      </c>
      <c r="P44" s="129" t="str">
        <f>IF(COUNTIF(Establecimiento!$S$92:$S$94,"x")&gt;=1,"x","")</f>
        <v/>
      </c>
      <c r="Q44" s="129" t="str">
        <f>IF(COUNTIF(Establecimiento!$T$92:$T$94,"x")&gt;=1,"x","")</f>
        <v/>
      </c>
      <c r="R44" s="129" t="str">
        <f>IF(COUNTIF(Establecimiento!$U$92:$U$94,"x")&gt;=1,"x","")</f>
        <v/>
      </c>
      <c r="S44" s="129" t="str">
        <f>IF(COUNTIF(Establecimiento!$V$92:$V$94,"x")&gt;=1,"x","")</f>
        <v/>
      </c>
      <c r="T44" s="129" t="str">
        <f>IF(COUNTIF(Establecimiento!$W$92:$W$94,"x")&gt;=1,"x","")</f>
        <v/>
      </c>
      <c r="U44" s="129" t="str">
        <f>IF(COUNTIF(Establecimiento!$X$92:$X$94,"x")&gt;=1,"x","")</f>
        <v/>
      </c>
      <c r="V44" s="129" t="str">
        <f>IF(COUNTIF(Establecimiento!$Y$92:$Y$94,"x")&gt;=1,"x","")</f>
        <v/>
      </c>
      <c r="W44" s="129" t="str">
        <f>IF(COUNTIF(Establecimiento!$Z$92:$Z$94,"x")&gt;=1,"x","")</f>
        <v>x</v>
      </c>
      <c r="X44" s="129" t="str">
        <f>IF(COUNTIF(Establecimiento!$AA$92:$AA$94,"x")&gt;=1,"x","")</f>
        <v/>
      </c>
      <c r="Y44" s="186" t="str">
        <f>IF(COUNTIF(Establecimiento!$AB$92:$AB$94,"x")&gt;=1,"x","")</f>
        <v/>
      </c>
      <c r="Z44" s="125" t="str">
        <f>IF(COUNTIF(Establecimiento!$AO$92:$AO$94,"x")&gt;=1,"x","")</f>
        <v/>
      </c>
      <c r="AA44" s="129" t="str">
        <f>IF(COUNTIF(Establecimiento!$AP$92:$AP$94,"x")&gt;=1,"x","")</f>
        <v/>
      </c>
      <c r="AB44" s="129" t="str">
        <f>IF(COUNTIF(Establecimiento!$AQ$92:$AQ$94,"x")&gt;=1,"x","")</f>
        <v/>
      </c>
      <c r="AC44" s="129" t="str">
        <f>IF(COUNTIF(Establecimiento!$AR$92:$AR$94,"x")&gt;=1,"x","")</f>
        <v/>
      </c>
      <c r="AD44" s="129" t="str">
        <f>IF(COUNTIF(Establecimiento!$AS$92:$AS$94,"x")&gt;=1,"x","")</f>
        <v/>
      </c>
      <c r="AE44" s="129" t="str">
        <f>IF(COUNTIF(Establecimiento!$AT$92:$AT$94,"x")&gt;=1,"x","")</f>
        <v/>
      </c>
      <c r="AF44" s="130" t="str">
        <f>IF(COUNTIF(Establecimiento!$AU$92:$AU$94,"x")&gt;=1,"x","")</f>
        <v/>
      </c>
      <c r="AG44" s="341" t="str">
        <f>IF(COUNTIF(Establecimiento!$AV$92:$AV$94,"x")&gt;=1,"x","")</f>
        <v/>
      </c>
      <c r="AH44" s="129" t="str">
        <f>IF(COUNTIF(Establecimiento!$AW$92:$AW$94,"x")&gt;=1,"x","")</f>
        <v/>
      </c>
      <c r="AI44" s="77"/>
      <c r="AJ44" s="77"/>
      <c r="AK44" s="77"/>
      <c r="AL44" s="77"/>
      <c r="AM44" s="77"/>
      <c r="AN44" s="77"/>
      <c r="AO44" s="77"/>
      <c r="AP44" s="77"/>
      <c r="AQ44" s="77"/>
      <c r="AR44" s="77"/>
    </row>
    <row r="45" spans="1:46" customHeight="1" ht="15.75" s="35" customFormat="1">
      <c r="A45" s="66" t="s">
        <v>201</v>
      </c>
      <c r="B45" s="125" t="str">
        <f>IF(COUNTIF(Establecimiento!$E$105:$E$105,"x")&gt;=1,"x","")</f>
        <v/>
      </c>
      <c r="C45" s="129" t="str">
        <f>IF(COUNTIF(Establecimiento!$F$105:$F$105,"x")&gt;=1,"x","")</f>
        <v/>
      </c>
      <c r="D45" s="129" t="str">
        <f>IF(COUNTIF(Establecimiento!$G$105:$G$105,"x")&gt;=1,"x","")</f>
        <v/>
      </c>
      <c r="E45" s="129" t="str">
        <f>IF(COUNTIF(Establecimiento!$H$105:$H$105,"x")&gt;=1,"x","")</f>
        <v/>
      </c>
      <c r="F45" s="129" t="str">
        <f>IF(COUNTIF(Establecimiento!$I$105:$I$105,"x")&gt;=1,"x","")</f>
        <v/>
      </c>
      <c r="G45" s="129" t="str">
        <f>IF(COUNTIF(Establecimiento!$J$105:$J$105,"x")&gt;=1,"x","")</f>
        <v/>
      </c>
      <c r="H45" s="129" t="str">
        <f>IF(COUNTIF(Establecimiento!$K$105:$K$105,"x")&gt;=1,"x","")</f>
        <v/>
      </c>
      <c r="I45" s="129" t="str">
        <f>IF(COUNTIF(Establecimiento!$L$105:$L$105,"x")&gt;=1,"x","")</f>
        <v/>
      </c>
      <c r="J45" s="129" t="str">
        <f>IF(COUNTIF(Establecimiento!$M$105:$M$105,"x")&gt;=1,"x","")</f>
        <v/>
      </c>
      <c r="K45" s="129" t="str">
        <f>IF(COUNTIF(Establecimiento!$N$105:$N$105,"x")&gt;=1,"x","")</f>
        <v>x</v>
      </c>
      <c r="L45" s="129" t="str">
        <f>IF(COUNTIF(Establecimiento!$O$105:$O$105,"x")&gt;=1,"x","")</f>
        <v/>
      </c>
      <c r="M45" s="130" t="str">
        <f>IF(COUNTIF(Establecimiento!$P$105:$P$105,"x")&gt;=1,"x","")</f>
        <v/>
      </c>
      <c r="N45" s="125" t="str">
        <f>IF(COUNTIF(Establecimiento!$Q$105:$Q$105,"x")&gt;=1,"x","")</f>
        <v/>
      </c>
      <c r="O45" s="129" t="str">
        <f>IF(COUNTIF(Establecimiento!$R$105:$R$105,"x")&gt;=1,"x","")</f>
        <v/>
      </c>
      <c r="P45" s="129" t="str">
        <f>IF(COUNTIF(Establecimiento!$S$105:$S$105,"x")&gt;=1,"x","")</f>
        <v/>
      </c>
      <c r="Q45" s="129" t="str">
        <f>IF(COUNTIF(Establecimiento!$T$105:$T$105,"x")&gt;=1,"x","")</f>
        <v/>
      </c>
      <c r="R45" s="129" t="str">
        <f>IF(COUNTIF(Establecimiento!$U$105:$U$105,"x")&gt;=1,"x","")</f>
        <v/>
      </c>
      <c r="S45" s="129" t="str">
        <f>IF(COUNTIF(Establecimiento!$V$105:$V$105,"x")&gt;=1,"x","")</f>
        <v/>
      </c>
      <c r="T45" s="129" t="str">
        <f>IF(COUNTIF(Establecimiento!$W$105:$W$105,"x")&gt;=1,"x","")</f>
        <v/>
      </c>
      <c r="U45" s="129" t="str">
        <f>IF(COUNTIF(Establecimiento!$X$105:$X$105,"x")&gt;=1,"x","")</f>
        <v/>
      </c>
      <c r="V45" s="129" t="str">
        <f>IF(COUNTIF(Establecimiento!$Y$105:$Y$105,"x")&gt;=1,"x","")</f>
        <v/>
      </c>
      <c r="W45" s="129" t="str">
        <f>IF(COUNTIF(Establecimiento!$Z$105:$Z$105,"x")&gt;=1,"x","")</f>
        <v>x</v>
      </c>
      <c r="X45" s="129" t="str">
        <f>IF(COUNTIF(Establecimiento!$AA$105:$AA$105,"x")&gt;=1,"x","")</f>
        <v/>
      </c>
      <c r="Y45" s="186" t="str">
        <f>IF(COUNTIF(Establecimiento!$AB$105:$AB$105,"x")&gt;=1,"x","")</f>
        <v/>
      </c>
      <c r="Z45" s="125" t="str">
        <f>IF(COUNTIF(Establecimiento!$AO$105:$AO$105,"x")&gt;=1,"x","")</f>
        <v/>
      </c>
      <c r="AA45" s="129" t="str">
        <f>IF(COUNTIF(Establecimiento!$AP$105:$AP$105,"x")&gt;=1,"x","")</f>
        <v/>
      </c>
      <c r="AB45" s="129" t="str">
        <f>IF(COUNTIF(Establecimiento!$AQ$105:$AQ$105,"x")&gt;=1,"x","")</f>
        <v/>
      </c>
      <c r="AC45" s="129" t="str">
        <f>IF(COUNTIF(Establecimiento!$AR$105:$AR$105,"x")&gt;=1,"x","")</f>
        <v/>
      </c>
      <c r="AD45" s="129" t="str">
        <f>IF(COUNTIF(Establecimiento!$AS$105:$AS$105,"x")&gt;=1,"x","")</f>
        <v/>
      </c>
      <c r="AE45" s="129" t="str">
        <f>IF(COUNTIF(Establecimiento!$AT$105:$AT$105,"x")&gt;=1,"x","")</f>
        <v/>
      </c>
      <c r="AF45" s="130" t="str">
        <f>IF(COUNTIF(Establecimiento!$AU$105:$AU$105,"x")&gt;=1,"x","")</f>
        <v/>
      </c>
      <c r="AG45" s="341" t="str">
        <f>IF(COUNTIF(Establecimiento!$AV$105:$AV$105,"x")&gt;=1,"x","")</f>
        <v/>
      </c>
      <c r="AH45" s="129" t="str">
        <f>IF(COUNTIF(Establecimiento!$AW$105:$AW$105,"x")&gt;=1,"x","")</f>
        <v/>
      </c>
      <c r="AI45" s="77"/>
      <c r="AJ45" s="77"/>
      <c r="AK45" s="77"/>
      <c r="AL45" s="77"/>
      <c r="AM45" s="77"/>
      <c r="AN45" s="77"/>
      <c r="AO45" s="77"/>
      <c r="AP45" s="77"/>
      <c r="AQ45" s="77"/>
      <c r="AR45" s="77"/>
    </row>
    <row r="46" spans="1:46" customHeight="1" ht="16.5" s="35" customFormat="1">
      <c r="A46" s="67" t="s">
        <v>202</v>
      </c>
      <c r="B46" s="126" t="str">
        <f>IF(COUNTIF(Establecimiento!$E$110:$E$110,"x")+COUNTIF(Establecimiento!$E$116:$E$116,"x")&gt;=1,"x","")</f>
        <v/>
      </c>
      <c r="C46" s="131" t="str">
        <f>IF(COUNTIF(Establecimiento!$F$110:$F$110,"x")+COUNTIF(Establecimiento!$F$116:$F$116,"x")&gt;=1,"x","")</f>
        <v/>
      </c>
      <c r="D46" s="131" t="str">
        <f>IF(COUNTIF(Establecimiento!$G$110:$G$110,"x")+COUNTIF(Establecimiento!$G$116:$G$116,"x")&gt;=1,"x","")</f>
        <v/>
      </c>
      <c r="E46" s="131" t="str">
        <f>IF(COUNTIF(Establecimiento!$H$110:$H$110,"x")+COUNTIF(Establecimiento!$H$116:$H$116,"x")&gt;=1,"x","")</f>
        <v/>
      </c>
      <c r="F46" s="131" t="str">
        <f>IF(COUNTIF(Establecimiento!$I$110:$I$110,"x")+COUNTIF(Establecimiento!$I$116:$I$116,"x")&gt;=1,"x","")</f>
        <v/>
      </c>
      <c r="G46" s="131" t="str">
        <f>IF(COUNTIF(Establecimiento!$J$110:$J$110,"x")+COUNTIF(Establecimiento!$J$116:$J$116,"x")&gt;=1,"x","")</f>
        <v/>
      </c>
      <c r="H46" s="131" t="str">
        <f>IF(COUNTIF(Establecimiento!$K$110:$K$110,"x")+COUNTIF(Establecimiento!$K$116:$K$116,"x")&gt;=1,"x","")</f>
        <v>x</v>
      </c>
      <c r="I46" s="131" t="str">
        <f>IF(COUNTIF(Establecimiento!$L$110:$L$110,"x")+COUNTIF(Establecimiento!$L$116:$L$116,"x")&gt;=1,"x","")</f>
        <v>x</v>
      </c>
      <c r="J46" s="131" t="str">
        <f>IF(COUNTIF(Establecimiento!$M$110:$M$110,"x")+COUNTIF(Establecimiento!$M$116:$M$116,"x")&gt;=1,"x","")</f>
        <v/>
      </c>
      <c r="K46" s="131" t="str">
        <f>IF(COUNTIF(Establecimiento!$N$110:$N$110,"x")+COUNTIF(Establecimiento!$N$116:$N$116,"x")&gt;=1,"x","")</f>
        <v>x</v>
      </c>
      <c r="L46" s="131" t="str">
        <f>IF(COUNTIF(Establecimiento!$O$110:$O$110,"x")+COUNTIF(Establecimiento!$O$116:$O$116,"x")&gt;=1,"x","")</f>
        <v/>
      </c>
      <c r="M46" s="132" t="str">
        <f>IF(COUNTIF(Establecimiento!$P$110:$P$110,"x")+COUNTIF(Establecimiento!$P$116:$P$116,"x")&gt;=1,"x","")</f>
        <v/>
      </c>
      <c r="N46" s="126" t="str">
        <f>IF(COUNTIF(Establecimiento!$Q$110:$Q$110,"x")+COUNTIF(Establecimiento!$Q$116:$Q$116,"x")&gt;=1,"x","")</f>
        <v/>
      </c>
      <c r="O46" s="131" t="str">
        <f>IF(COUNTIF(Establecimiento!$R$110:$R$110,"x")+COUNTIF(Establecimiento!$R$116:$R$116,"x")&gt;=1,"x","")</f>
        <v/>
      </c>
      <c r="P46" s="131" t="str">
        <f>IF(COUNTIF(Establecimiento!$S$110:$S$110,"x")+COUNTIF(Establecimiento!$S$116:$S$116,"x")&gt;=1,"x","")</f>
        <v/>
      </c>
      <c r="Q46" s="131" t="str">
        <f>IF(COUNTIF(Establecimiento!$T$110:$T$110,"x")+COUNTIF(Establecimiento!$T$116:$T$116,"x")&gt;=1,"x","")</f>
        <v/>
      </c>
      <c r="R46" s="131" t="str">
        <f>IF(COUNTIF(Establecimiento!$U$110:$U$110,"x")+COUNTIF(Establecimiento!$U$116:$U$116,"x")&gt;=1,"x","")</f>
        <v/>
      </c>
      <c r="S46" s="131" t="str">
        <f>IF(COUNTIF(Establecimiento!$V$110:$V$110,"x")+COUNTIF(Establecimiento!$V$116:$V$116,"x")&gt;=1,"x","")</f>
        <v/>
      </c>
      <c r="T46" s="131" t="str">
        <f>IF(COUNTIF(Establecimiento!$W$110:$W$110,"x")+COUNTIF(Establecimiento!$W$116:$W$116,"x")&gt;=1,"x","")</f>
        <v/>
      </c>
      <c r="U46" s="131" t="str">
        <f>IF(COUNTIF(Establecimiento!$X$110:$X$110,"x")+COUNTIF(Establecimiento!$X$116:$X$116,"x")&gt;=1,"x","")</f>
        <v/>
      </c>
      <c r="V46" s="131" t="str">
        <f>IF(COUNTIF(Establecimiento!$Y$110:$Y$110,"x")+COUNTIF(Establecimiento!$Y$116:$Y$116,"x")&gt;=1,"x","")</f>
        <v>x</v>
      </c>
      <c r="W46" s="131" t="str">
        <f>IF(COUNTIF(Establecimiento!$Z$110:$Z$110,"x")+COUNTIF(Establecimiento!$Z$116:$Z$116,"x")&gt;=1,"x","")</f>
        <v/>
      </c>
      <c r="X46" s="131" t="str">
        <f>IF(COUNTIF(Establecimiento!$AA$110:$AA$110,"x")+COUNTIF(Establecimiento!$AA$116:$AA$116,"x")&gt;=1,"x","")</f>
        <v/>
      </c>
      <c r="Y46" s="187" t="str">
        <f>IF(COUNTIF(Establecimiento!$AB$110:$AB$110,"x")+COUNTIF(Establecimiento!$AB$116:$AB$116,"x")&gt;=1,"x","")</f>
        <v/>
      </c>
      <c r="Z46" s="126" t="str">
        <f>IF(COUNTIF(Establecimiento!AO$110:$AO$110,"x")+COUNTIF(Establecimiento!$AO$116:$AO$116,"x")&gt;=1,"x","")</f>
        <v/>
      </c>
      <c r="AA46" s="131" t="str">
        <f>IF(COUNTIF(Establecimiento!AP$110:$AP$110,"x")+COUNTIF(Establecimiento!$AO$116:$AP$116,"x")&gt;=1,"x","")</f>
        <v/>
      </c>
      <c r="AB46" s="131" t="str">
        <f>IF(COUNTIF(Establecimiento!AQ$110:$AQ$110,"x")+COUNTIF(Establecimiento!$AO$116:$AQ$116,"x")&gt;=1,"x","")</f>
        <v/>
      </c>
      <c r="AC46" s="131" t="str">
        <f>IF(COUNTIF(Establecimiento!AR$110:$AR$110,"x")+COUNTIF(Establecimiento!$AO$116:$AR$116,"x")&gt;=1,"x","")</f>
        <v/>
      </c>
      <c r="AD46" s="131" t="str">
        <f>IF(COUNTIF(Establecimiento!AS$110:$AS$110,"x")+COUNTIF(Establecimiento!$AO$116:$AS$116,"x")&gt;=1,"x","")</f>
        <v/>
      </c>
      <c r="AE46" s="131" t="str">
        <f>IF(COUNTIF(Establecimiento!AT$110:$AT$110,"x")+COUNTIF(Establecimiento!$AO$116:$AT$116,"x")&gt;=1,"x","")</f>
        <v/>
      </c>
      <c r="AF46" s="132" t="str">
        <f>IF(COUNTIF(Establecimiento!AU$110:$AU$110,"x")+COUNTIF(Establecimiento!$AO$116:$AU$116,"x")&gt;=1,"x","")</f>
        <v/>
      </c>
      <c r="AG46" s="343" t="str">
        <f>IF(COUNTIF(Establecimiento!$AV$110:$AV$110,"x")+COUNTIF(Establecimiento!$AV$116:$AV$116,"x")&gt;=1,"x","")</f>
        <v/>
      </c>
      <c r="AH46" s="131" t="str">
        <f>IF(COUNTIF(Establecimiento!$AW$110:$AW$110,"x")+COUNTIF(Establecimiento!$AW$116:$AW$116,"x")&gt;=1,"x","")</f>
        <v/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/>
    </row>
    <row r="47" spans="1:46" customHeight="1" ht="15.75" s="35" customFormat="1"/>
    <row r="48" spans="1:46" customHeight="1" ht="16.5" s="35" customFormat="1">
      <c r="A48" s="68" t="s">
        <v>15</v>
      </c>
    </row>
    <row r="49" spans="1:46" customHeight="1" ht="16.5" s="35" customFormat="1">
      <c r="A49" s="70" t="s">
        <v>188</v>
      </c>
      <c r="B49" s="399" t="s">
        <v>3</v>
      </c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3"/>
      <c r="N49" s="399" t="s">
        <v>4</v>
      </c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3"/>
      <c r="Z49" s="399" t="s">
        <v>5</v>
      </c>
      <c r="AA49" s="422"/>
      <c r="AB49" s="422"/>
      <c r="AC49" s="422"/>
      <c r="AD49" s="422"/>
      <c r="AE49" s="422"/>
      <c r="AF49" s="422"/>
      <c r="AG49" s="422"/>
      <c r="AH49" s="422"/>
      <c r="AI49" s="422"/>
      <c r="AJ49" s="422"/>
      <c r="AK49" s="423"/>
      <c r="AL49" s="399" t="s">
        <v>7</v>
      </c>
      <c r="AM49" s="422"/>
      <c r="AN49" s="422"/>
      <c r="AO49" s="422"/>
      <c r="AP49" s="422"/>
      <c r="AQ49" s="422"/>
      <c r="AR49" s="423"/>
      <c r="AS49" s="422" t="s">
        <v>8</v>
      </c>
      <c r="AT49" s="423"/>
    </row>
    <row r="50" spans="1:46" customHeight="1" ht="15.75" s="35" customFormat="1">
      <c r="A50" s="420" t="s">
        <v>189</v>
      </c>
      <c r="B50" s="407" t="s">
        <v>43</v>
      </c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9"/>
      <c r="N50" s="407" t="s">
        <v>43</v>
      </c>
      <c r="O50" s="408"/>
      <c r="P50" s="408"/>
      <c r="Q50" s="408"/>
      <c r="R50" s="408"/>
      <c r="S50" s="408"/>
      <c r="T50" s="408"/>
      <c r="U50" s="408"/>
      <c r="V50" s="408"/>
      <c r="W50" s="408"/>
      <c r="X50" s="408"/>
      <c r="Y50" s="409"/>
      <c r="Z50" s="407" t="s">
        <v>43</v>
      </c>
      <c r="AA50" s="408"/>
      <c r="AB50" s="408"/>
      <c r="AC50" s="408"/>
      <c r="AD50" s="408"/>
      <c r="AE50" s="408"/>
      <c r="AF50" s="408"/>
      <c r="AG50" s="408"/>
      <c r="AH50" s="408"/>
      <c r="AI50" s="408"/>
      <c r="AJ50" s="408"/>
      <c r="AK50" s="409"/>
      <c r="AL50" s="407" t="s">
        <v>43</v>
      </c>
      <c r="AM50" s="408"/>
      <c r="AN50" s="408"/>
      <c r="AO50" s="408"/>
      <c r="AP50" s="408"/>
      <c r="AQ50" s="408"/>
      <c r="AR50" s="409"/>
      <c r="AS50" s="408">
        <v>2022</v>
      </c>
      <c r="AT50" s="409"/>
    </row>
    <row r="51" spans="1:46" customHeight="1" ht="16.5" s="35" customFormat="1">
      <c r="A51" s="421"/>
      <c r="B51" s="62">
        <v>1</v>
      </c>
      <c r="C51" s="33">
        <v>2</v>
      </c>
      <c r="D51" s="33">
        <v>3</v>
      </c>
      <c r="E51" s="33">
        <v>4</v>
      </c>
      <c r="F51" s="33">
        <v>5</v>
      </c>
      <c r="G51" s="33">
        <v>6</v>
      </c>
      <c r="H51" s="33">
        <v>7</v>
      </c>
      <c r="I51" s="33">
        <v>8</v>
      </c>
      <c r="J51" s="33">
        <v>9</v>
      </c>
      <c r="K51" s="33">
        <v>10</v>
      </c>
      <c r="L51" s="33">
        <v>11</v>
      </c>
      <c r="M51" s="34">
        <v>12</v>
      </c>
      <c r="N51" s="62">
        <v>1</v>
      </c>
      <c r="O51" s="33">
        <v>2</v>
      </c>
      <c r="P51" s="33">
        <v>3</v>
      </c>
      <c r="Q51" s="33">
        <v>4</v>
      </c>
      <c r="R51" s="33">
        <v>5</v>
      </c>
      <c r="S51" s="33">
        <v>6</v>
      </c>
      <c r="T51" s="33">
        <v>7</v>
      </c>
      <c r="U51" s="33">
        <v>8</v>
      </c>
      <c r="V51" s="33">
        <v>9</v>
      </c>
      <c r="W51" s="33">
        <v>10</v>
      </c>
      <c r="X51" s="33">
        <v>11</v>
      </c>
      <c r="Y51" s="34">
        <v>12</v>
      </c>
      <c r="Z51" s="62">
        <v>1</v>
      </c>
      <c r="AA51" s="33">
        <v>2</v>
      </c>
      <c r="AB51" s="33">
        <v>3</v>
      </c>
      <c r="AC51" s="33">
        <v>4</v>
      </c>
      <c r="AD51" s="33">
        <v>5</v>
      </c>
      <c r="AE51" s="33">
        <v>6</v>
      </c>
      <c r="AF51" s="33">
        <v>7</v>
      </c>
      <c r="AG51" s="33">
        <v>8</v>
      </c>
      <c r="AH51" s="33">
        <v>9</v>
      </c>
      <c r="AI51" s="33">
        <v>10</v>
      </c>
      <c r="AJ51" s="33">
        <v>11</v>
      </c>
      <c r="AK51" s="34">
        <v>12</v>
      </c>
      <c r="AL51" s="352">
        <v>6</v>
      </c>
      <c r="AM51" s="353">
        <v>7</v>
      </c>
      <c r="AN51" s="353">
        <v>8</v>
      </c>
      <c r="AO51" s="353">
        <v>9</v>
      </c>
      <c r="AP51" s="353">
        <v>10</v>
      </c>
      <c r="AQ51" s="353">
        <v>11</v>
      </c>
      <c r="AR51" s="354">
        <v>12</v>
      </c>
      <c r="AS51" s="32">
        <v>6</v>
      </c>
      <c r="AT51" s="33">
        <v>12</v>
      </c>
    </row>
    <row r="52" spans="1:46" customHeight="1" ht="15.75" s="35" customFormat="1">
      <c r="A52" s="63" t="s">
        <v>190</v>
      </c>
      <c r="B52" s="124" t="str">
        <f>IF(COUNTIF(Establecimiento!$E$8:$E$21,"x")&gt;=1,"x","")</f>
        <v>x</v>
      </c>
      <c r="C52" s="127" t="str">
        <f>IF(COUNTIF(Establecimiento!$F$8:$F$21,"x")&gt;=1,"x","")</f>
        <v>x</v>
      </c>
      <c r="D52" s="127" t="str">
        <f>IF(COUNTIF(Establecimiento!$G$8:$G$21,"x")&gt;=1,"x","")</f>
        <v>x</v>
      </c>
      <c r="E52" s="127" t="str">
        <f>IF(COUNTIF(Establecimiento!$H$8:$H$21,"x")&gt;=1,"x","")</f>
        <v>x</v>
      </c>
      <c r="F52" s="127" t="str">
        <f>IF(COUNTIF(Establecimiento!$I$8:$I$21,"x")&gt;=1,"x","")</f>
        <v>x</v>
      </c>
      <c r="G52" s="127" t="str">
        <f>IF(COUNTIF(Establecimiento!$J$8:$J$21,"x")&gt;=1,"x","")</f>
        <v>x</v>
      </c>
      <c r="H52" s="127" t="str">
        <f>IF(COUNTIF(Establecimiento!$K$8:$K$21,"x")&gt;=1,"x","")</f>
        <v>x</v>
      </c>
      <c r="I52" s="127" t="str">
        <f>IF(COUNTIF(Establecimiento!$L$8:$L$21,"x")&gt;=1,"x","")</f>
        <v>x</v>
      </c>
      <c r="J52" s="127" t="str">
        <f>IF(COUNTIF(Establecimiento!$M$8:$M$21,"x")&gt;=1,"x","")</f>
        <v>x</v>
      </c>
      <c r="K52" s="127" t="str">
        <f>IF(COUNTIF(Establecimiento!$N$8:$N$21,"x")&gt;=1,"x","")</f>
        <v>x</v>
      </c>
      <c r="L52" s="127" t="str">
        <f>IF(COUNTIF(Establecimiento!$O$8:$O$21,"x")&gt;=1,"x","")</f>
        <v/>
      </c>
      <c r="M52" s="128" t="str">
        <f>IF(COUNTIF(Establecimiento!$P$8:$P$21,"x")&gt;=1,"x","")</f>
        <v/>
      </c>
      <c r="N52" s="124" t="str">
        <f>IF(COUNTIF(Establecimiento!$Q$8:$Q$21,"x")&gt;=1,"x","")</f>
        <v/>
      </c>
      <c r="O52" s="127" t="str">
        <f>IF(COUNTIF(Establecimiento!$R$8:$R$21,"x")&gt;=1,"x","")</f>
        <v/>
      </c>
      <c r="P52" s="127" t="str">
        <f>IF(COUNTIF(Establecimiento!$S$8:$S$21,"x")&gt;=1,"x","")</f>
        <v/>
      </c>
      <c r="Q52" s="127" t="str">
        <f>IF(COUNTIF(Establecimiento!$T$8:$T$21,"x")&gt;=1,"x","")</f>
        <v/>
      </c>
      <c r="R52" s="127" t="str">
        <f>IF(COUNTIF(Establecimiento!$U$8:$U$21,"x")&gt;=1,"x","")</f>
        <v/>
      </c>
      <c r="S52" s="127" t="str">
        <f>IF(COUNTIF(Establecimiento!$V$8:$V$21,"x")&gt;=1,"x","")</f>
        <v/>
      </c>
      <c r="T52" s="127" t="str">
        <f>IF(COUNTIF(Establecimiento!$W$8:$W$21,"x")&gt;=1,"x","")</f>
        <v/>
      </c>
      <c r="U52" s="127" t="str">
        <f>IF(COUNTIF(Establecimiento!$X$8:$X$21,"x")&gt;=1,"x","")</f>
        <v>x</v>
      </c>
      <c r="V52" s="127" t="str">
        <f>IF(COUNTIF(Establecimiento!$Y$8:$Y$21,"x")&gt;=1,"x","")</f>
        <v>x</v>
      </c>
      <c r="W52" s="127" t="str">
        <f>IF(COUNTIF(Establecimiento!$Z$8:$Z$21,"x")&gt;=1,"x","")</f>
        <v>x</v>
      </c>
      <c r="X52" s="127" t="str">
        <f>IF(COUNTIF(Establecimiento!$AA$8:$AA$21,"x")&gt;=1,"x","")</f>
        <v/>
      </c>
      <c r="Y52" s="128" t="str">
        <f>IF(COUNTIF(Establecimiento!$AB$8:$AB$21,"x")&gt;=1,"x","")</f>
        <v/>
      </c>
      <c r="Z52" s="124" t="str">
        <f>IF(COUNTIF(Establecimiento!$AC$8:$AC$21,"x")&gt;=1,"x","")</f>
        <v/>
      </c>
      <c r="AA52" s="127" t="str">
        <f>IF(COUNTIF(Establecimiento!$AD$8:$AD$21,"x")&gt;=1,"x","")</f>
        <v/>
      </c>
      <c r="AB52" s="127" t="str">
        <f>IF(COUNTIF(Establecimiento!$AE$8:$AE$21,"x")&gt;=1,"x","")</f>
        <v/>
      </c>
      <c r="AC52" s="127" t="str">
        <f>IF(COUNTIF(Establecimiento!$AF$8:$AF$21,"x")&gt;=1,"x","")</f>
        <v/>
      </c>
      <c r="AD52" s="127" t="str">
        <f>IF(COUNTIF(Establecimiento!$AG$8:$AG$21,"x")&gt;=1,"x","")</f>
        <v/>
      </c>
      <c r="AE52" s="127" t="str">
        <f>IF(COUNTIF(Establecimiento!$AH$8:$AH$21,"x")&gt;=1,"x","")</f>
        <v/>
      </c>
      <c r="AF52" s="127" t="str">
        <f>IF(COUNTIF(Establecimiento!$AI$8:$AI$21,"x")&gt;=1,"x","")</f>
        <v/>
      </c>
      <c r="AG52" s="127" t="str">
        <f>IF(COUNTIF(Establecimiento!$AJ$8:$AJ$21,"x")&gt;=1,"x","")</f>
        <v/>
      </c>
      <c r="AH52" s="127" t="str">
        <f>IF(COUNTIF(Establecimiento!$AK$8:$AK$21,"x")&gt;=1,"x","")</f>
        <v>x</v>
      </c>
      <c r="AI52" s="127" t="str">
        <f>IF(COUNTIF(Establecimiento!$AL$8:$AL$21,"x")&gt;=1,"x","")</f>
        <v>x</v>
      </c>
      <c r="AJ52" s="127" t="str">
        <f>IF(COUNTIF(Establecimiento!$AM$8:$AM$21,"x")&gt;=1,"x","")</f>
        <v/>
      </c>
      <c r="AK52" s="185" t="str">
        <f>IF(COUNTIF(Establecimiento!$AN$8:$AN$21,"x")&gt;=1,"x","")</f>
        <v/>
      </c>
      <c r="AL52" s="323" t="str">
        <f>IF(COUNTIF(Establecimiento!$AO$8:$AO$21,"x")&gt;=1,"x","")</f>
        <v/>
      </c>
      <c r="AM52" s="351" t="str">
        <f>IF(COUNTIF(Establecimiento!$AP$8:$AP$21,"x")&gt;=1,"x","")</f>
        <v/>
      </c>
      <c r="AN52" s="351" t="str">
        <f>IF(COUNTIF(Establecimiento!$AQ$8:$AQ$21,"x")&gt;=1,"x","")</f>
        <v/>
      </c>
      <c r="AO52" s="351" t="str">
        <f>IF(COUNTIF(Establecimiento!$AR$8:$AR$21,"x")&gt;=1,"x","")</f>
        <v/>
      </c>
      <c r="AP52" s="351" t="str">
        <f>IF(COUNTIF(Establecimiento!$AS$8:$AS$21,"x")&gt;=1,"x","")</f>
        <v/>
      </c>
      <c r="AQ52" s="351" t="str">
        <f>IF(COUNTIF(Establecimiento!$AT$8:$AT$21,"x")&gt;=1,"x","")</f>
        <v/>
      </c>
      <c r="AR52" s="137" t="str">
        <f>IF(COUNTIF(Establecimiento!$AU$8:$AU$21,"x")&gt;=1,"x","")</f>
        <v/>
      </c>
      <c r="AS52" s="345" t="str">
        <f>IF(COUNTIF(Establecimiento!$AV$8:$AV$21,"x")&gt;=1,"x","")</f>
        <v/>
      </c>
      <c r="AT52" s="137" t="str">
        <f>IF(COUNTIF(Establecimiento!$AW$8:$AW$21,"x")&gt;=1,"x","")</f>
        <v/>
      </c>
    </row>
    <row r="53" spans="1:46" customHeight="1" ht="15.75" s="35" customFormat="1">
      <c r="A53" s="64" t="s">
        <v>191</v>
      </c>
      <c r="B53" s="125" t="str">
        <f>IF(COUNTIF(Establecimiento!$E$22:$E$35,"x")&gt;=1,"x","")</f>
        <v>x</v>
      </c>
      <c r="C53" s="129" t="str">
        <f>IF(COUNTIF(Establecimiento!$F$22:$F$35,"x")&gt;=1,"x","")</f>
        <v>x</v>
      </c>
      <c r="D53" s="129" t="str">
        <f>IF(COUNTIF(Establecimiento!$G$22:$G$35,"x")&gt;=1,"x","")</f>
        <v>x</v>
      </c>
      <c r="E53" s="129" t="str">
        <f>IF(COUNTIF(Establecimiento!$H$22:$H$35,"x")&gt;=1,"x","")</f>
        <v>x</v>
      </c>
      <c r="F53" s="129" t="str">
        <f>IF(COUNTIF(Establecimiento!$I$22:$I$35,"x")&gt;=1,"x","")</f>
        <v>x</v>
      </c>
      <c r="G53" s="129" t="str">
        <f>IF(COUNTIF(Establecimiento!$J$22:$J$35,"x")&gt;=1,"x","")</f>
        <v>x</v>
      </c>
      <c r="H53" s="129" t="str">
        <f>IF(COUNTIF(Establecimiento!$K$22:$K$35,"x")&gt;=1,"x","")</f>
        <v>x</v>
      </c>
      <c r="I53" s="129" t="str">
        <f>IF(COUNTIF(Establecimiento!$L$22:$L$35,"x")&gt;=1,"x","")</f>
        <v>x</v>
      </c>
      <c r="J53" s="129" t="str">
        <f>IF(COUNTIF(Establecimiento!$M$22:$M$35,"x")&gt;=1,"x","")</f>
        <v>x</v>
      </c>
      <c r="K53" s="129" t="str">
        <f>IF(COUNTIF(Establecimiento!$N$22:$N$35,"x")&gt;=1,"x","")</f>
        <v>x</v>
      </c>
      <c r="L53" s="129" t="str">
        <f>IF(COUNTIF(Establecimiento!$O$22:$O$35,"x")&gt;=1,"x","")</f>
        <v/>
      </c>
      <c r="M53" s="130" t="str">
        <f>IF(COUNTIF(Establecimiento!$P$22:$P$35,"x")&gt;=1,"x","")</f>
        <v/>
      </c>
      <c r="N53" s="125" t="str">
        <f>IF(COUNTIF(Establecimiento!$Q$22:$Q$35,"x")&gt;=1,"x","")</f>
        <v>x</v>
      </c>
      <c r="O53" s="129" t="str">
        <f>IF(COUNTIF(Establecimiento!$R$22:$R$35,"x")&gt;=1,"x","")</f>
        <v>x</v>
      </c>
      <c r="P53" s="129" t="str">
        <f>IF(COUNTIF(Establecimiento!$S$22:$S$35,"x")&gt;=1,"x","")</f>
        <v>x</v>
      </c>
      <c r="Q53" s="129" t="str">
        <f>IF(COUNTIF(Establecimiento!$T$22:$T$35,"x")&gt;=1,"x","")</f>
        <v>x</v>
      </c>
      <c r="R53" s="129" t="str">
        <f>IF(COUNTIF(Establecimiento!$U$22:$U$35,"x")&gt;=1,"x","")</f>
        <v>x</v>
      </c>
      <c r="S53" s="129" t="str">
        <f>IF(COUNTIF(Establecimiento!$V$22:$V$35,"x")&gt;=1,"x","")</f>
        <v>x</v>
      </c>
      <c r="T53" s="129" t="str">
        <f>IF(COUNTIF(Establecimiento!$W$22:$W$35,"x")&gt;=1,"x","")</f>
        <v>x</v>
      </c>
      <c r="U53" s="129" t="str">
        <f>IF(COUNTIF(Establecimiento!$X$22:$X$35,"x")&gt;=1,"x","")</f>
        <v>x</v>
      </c>
      <c r="V53" s="129" t="str">
        <f>IF(COUNTIF(Establecimiento!$Y$22:$Y$35,"x")&gt;=1,"x","")</f>
        <v>x</v>
      </c>
      <c r="W53" s="129" t="str">
        <f>IF(COUNTIF(Establecimiento!$Z$22:$Z$35,"x")&gt;=1,"x","")</f>
        <v>x</v>
      </c>
      <c r="X53" s="129" t="str">
        <f>IF(COUNTIF(Establecimiento!$AA$22:$AA$35,"x")&gt;=1,"x","")</f>
        <v/>
      </c>
      <c r="Y53" s="130" t="str">
        <f>IF(COUNTIF(Establecimiento!$AB$22:$AB$35,"x")&gt;=1,"x","")</f>
        <v/>
      </c>
      <c r="Z53" s="125" t="str">
        <f>IF(COUNTIF(Establecimiento!$AC$22:$AC$35,"x")&gt;=1,"x","")</f>
        <v/>
      </c>
      <c r="AA53" s="129" t="str">
        <f>IF(COUNTIF(Establecimiento!$AD$22:$AD$35,"x")&gt;=1,"x","")</f>
        <v/>
      </c>
      <c r="AB53" s="129" t="str">
        <f>IF(COUNTIF(Establecimiento!$AE$22:$AE$35,"x")&gt;=1,"x","")</f>
        <v>x</v>
      </c>
      <c r="AC53" s="129" t="str">
        <f>IF(COUNTIF(Establecimiento!$AF$22:$AF$35,"x")&gt;=1,"x","")</f>
        <v/>
      </c>
      <c r="AD53" s="129" t="str">
        <f>IF(COUNTIF(Establecimiento!$AG$22:$AG$35,"x")&gt;=1,"x","")</f>
        <v/>
      </c>
      <c r="AE53" s="129" t="str">
        <f>IF(COUNTIF(Establecimiento!$AH$22:$AH$35,"x")&gt;=1,"x","")</f>
        <v/>
      </c>
      <c r="AF53" s="129" t="str">
        <f>IF(COUNTIF(Establecimiento!$AI$22:$AI$35,"x")&gt;=1,"x","")</f>
        <v/>
      </c>
      <c r="AG53" s="129" t="str">
        <f>IF(COUNTIF(Establecimiento!$AJ$22:$AJ$35,"x")&gt;=1,"x","")</f>
        <v/>
      </c>
      <c r="AH53" s="129" t="str">
        <f>IF(COUNTIF(Establecimiento!$AK$22:$AK$35,"x")&gt;=1,"x","")</f>
        <v/>
      </c>
      <c r="AI53" s="129" t="str">
        <f>IF(COUNTIF(Establecimiento!$AL$22:$AL$35,"x")&gt;=1,"x","")</f>
        <v>x</v>
      </c>
      <c r="AJ53" s="129" t="str">
        <f>IF(COUNTIF(Establecimiento!$AM$22:$AM$35,"x")&gt;=1,"x","")</f>
        <v/>
      </c>
      <c r="AK53" s="186" t="str">
        <f>IF(COUNTIF(Establecimiento!$AN$22:$AN$35,"x")&gt;=1,"x","")</f>
        <v/>
      </c>
      <c r="AL53" s="125" t="str">
        <f>IF(COUNTIF(Establecimiento!$AO$22:$AO$35,"x")&gt;=1,"x","")</f>
        <v/>
      </c>
      <c r="AM53" s="129" t="str">
        <f>IF(COUNTIF(Establecimiento!$AP$22:$AP$35,"x")&gt;=1,"x","")</f>
        <v/>
      </c>
      <c r="AN53" s="129" t="str">
        <f>IF(COUNTIF(Establecimiento!$AQ$22:$AQ$35,"x")&gt;=1,"x","")</f>
        <v/>
      </c>
      <c r="AO53" s="129" t="str">
        <f>IF(COUNTIF(Establecimiento!$AR$22:$AR$35,"x")&gt;=1,"x","")</f>
        <v/>
      </c>
      <c r="AP53" s="129" t="str">
        <f>IF(COUNTIF(Establecimiento!$AS$22:$AS$35,"x")&gt;=1,"x","")</f>
        <v/>
      </c>
      <c r="AQ53" s="129" t="str">
        <f>IF(COUNTIF(Establecimiento!$AT$22:$AT$35,"x")&gt;=1,"x","")</f>
        <v/>
      </c>
      <c r="AR53" s="130" t="str">
        <f>IF(COUNTIF(Establecimiento!$AU$22:$AU$35,"x")&gt;=1,"x","")</f>
        <v/>
      </c>
      <c r="AS53" s="346" t="str">
        <f>IF(COUNTIF(Establecimiento!$AV$22:$AV$35,"x")&gt;=1,"x","")</f>
        <v/>
      </c>
      <c r="AT53" s="130" t="str">
        <f>IF(COUNTIF(Establecimiento!$AW$22:$AW$35,"x")&gt;=1,"x","")</f>
        <v/>
      </c>
    </row>
    <row r="54" spans="1:46" customHeight="1" ht="15.75" s="35" customFormat="1">
      <c r="A54" s="64" t="s">
        <v>195</v>
      </c>
      <c r="B54" s="125" t="str">
        <f>IF(COUNTIF(Establecimiento!$E$37:$E$48,"x")&gt;=1,"x","")</f>
        <v/>
      </c>
      <c r="C54" s="129" t="str">
        <f>IF(COUNTIF(Establecimiento!$F$37:$F$48,"x")&gt;=1,"x","")</f>
        <v/>
      </c>
      <c r="D54" s="129" t="str">
        <f>IF(COUNTIF(Establecimiento!$G$37:$G$48,"x")&gt;=1,"x","")</f>
        <v/>
      </c>
      <c r="E54" s="129" t="str">
        <f>IF(COUNTIF(Establecimiento!$H$37:$H$48,"x")&gt;=1,"x","")</f>
        <v/>
      </c>
      <c r="F54" s="129" t="str">
        <f>IF(COUNTIF(Establecimiento!$I$37:$I$48,"x")&gt;=1,"x","")</f>
        <v/>
      </c>
      <c r="G54" s="129" t="str">
        <f>IF(COUNTIF(Establecimiento!$J$37:$J$48,"x")&gt;=1,"x","")</f>
        <v/>
      </c>
      <c r="H54" s="129" t="str">
        <f>IF(COUNTIF(Establecimiento!$K$37:$K$48,"x")&gt;=1,"x","")</f>
        <v/>
      </c>
      <c r="I54" s="129" t="str">
        <f>IF(COUNTIF(Establecimiento!$L$37:$L$48,"x")&gt;=1,"x","")</f>
        <v/>
      </c>
      <c r="J54" s="129" t="str">
        <f>IF(COUNTIF(Establecimiento!$M$37:$M$48,"x")&gt;=1,"x","")</f>
        <v>x</v>
      </c>
      <c r="K54" s="129" t="str">
        <f>IF(COUNTIF(Establecimiento!$N$37:$N$48,"x")&gt;=1,"x","")</f>
        <v>x</v>
      </c>
      <c r="L54" s="129" t="str">
        <f>IF(COUNTIF(Establecimiento!$O$37:$O$48,"x")&gt;=1,"x","")</f>
        <v/>
      </c>
      <c r="M54" s="130" t="str">
        <f>IF(COUNTIF(Establecimiento!$P$37:$P$48,"x")&gt;=1,"x","")</f>
        <v/>
      </c>
      <c r="N54" s="125" t="str">
        <f>IF(COUNTIF(Establecimiento!$Q$37:$Q$48,"x")&gt;=1,"x","")</f>
        <v/>
      </c>
      <c r="O54" s="129" t="str">
        <f>IF(COUNTIF(Establecimiento!$R$37:$R$48,"x")&gt;=1,"x","")</f>
        <v/>
      </c>
      <c r="P54" s="129" t="str">
        <f>IF(COUNTIF(Establecimiento!$S$37:$S$48,"x")&gt;=1,"x","")</f>
        <v/>
      </c>
      <c r="Q54" s="129" t="str">
        <f>IF(COUNTIF(Establecimiento!$T$37:$T$48,"x")&gt;=1,"x","")</f>
        <v/>
      </c>
      <c r="R54" s="129" t="str">
        <f>IF(COUNTIF(Establecimiento!$U$37:$U$48,"x")&gt;=1,"x","")</f>
        <v/>
      </c>
      <c r="S54" s="129" t="str">
        <f>IF(COUNTIF(Establecimiento!$V$37:$V$48,"x")&gt;=1,"x","")</f>
        <v/>
      </c>
      <c r="T54" s="129" t="str">
        <f>IF(COUNTIF(Establecimiento!$W$37:$W$48,"x")&gt;=1,"x","")</f>
        <v/>
      </c>
      <c r="U54" s="129" t="str">
        <f>IF(COUNTIF(Establecimiento!$X$37:$X$48,"x")&gt;=1,"x","")</f>
        <v/>
      </c>
      <c r="V54" s="129" t="str">
        <f>IF(COUNTIF(Establecimiento!$Y$37:$Y$48,"x")&gt;=1,"x","")</f>
        <v/>
      </c>
      <c r="W54" s="129" t="str">
        <f>IF(COUNTIF(Establecimiento!$Z$37:$Z$48,"x")&gt;=1,"x","")</f>
        <v>x</v>
      </c>
      <c r="X54" s="129" t="str">
        <f>IF(COUNTIF(Establecimiento!$AA$37:$AA$48,"x")&gt;=1,"x","")</f>
        <v/>
      </c>
      <c r="Y54" s="130" t="str">
        <f>IF(COUNTIF(Establecimiento!$AB$37:$AB$48,"x")&gt;=1,"x","")</f>
        <v/>
      </c>
      <c r="Z54" s="125" t="str">
        <f>IF(COUNTIF(Establecimiento!$AC$37:$AC$48,"x")&gt;=1,"x","")</f>
        <v/>
      </c>
      <c r="AA54" s="129" t="str">
        <f>IF(COUNTIF(Establecimiento!$AD$37:$AD$48,"x")&gt;=1,"x","")</f>
        <v/>
      </c>
      <c r="AB54" s="129" t="str">
        <f>IF(COUNTIF(Establecimiento!$AE$37:$AE$48,"x")&gt;=1,"x","")</f>
        <v/>
      </c>
      <c r="AC54" s="129" t="str">
        <f>IF(COUNTIF(Establecimiento!$AF$37:$AF$48,"x")&gt;=1,"x","")</f>
        <v/>
      </c>
      <c r="AD54" s="129" t="str">
        <f>IF(COUNTIF(Establecimiento!$AG$37:$AG$48,"x")&gt;=1,"x","")</f>
        <v/>
      </c>
      <c r="AE54" s="129" t="str">
        <f>IF(COUNTIF(Establecimiento!$AH$37:$AH$48,"x")&gt;=1,"x","")</f>
        <v/>
      </c>
      <c r="AF54" s="129" t="str">
        <f>IF(COUNTIF(Establecimiento!$AI$37:$AI$48,"x")&gt;=1,"x","")</f>
        <v/>
      </c>
      <c r="AG54" s="129" t="str">
        <f>IF(COUNTIF(Establecimiento!$AJ$37:$AJ$48,"x")&gt;=1,"x","")</f>
        <v/>
      </c>
      <c r="AH54" s="129" t="str">
        <f>IF(COUNTIF(Establecimiento!$AK$37:$AK$48,"x")&gt;=1,"x","")</f>
        <v/>
      </c>
      <c r="AI54" s="129" t="str">
        <f>IF(COUNTIF(Establecimiento!$AL$37:$AL$48,"x")&gt;=1,"x","")</f>
        <v>x</v>
      </c>
      <c r="AJ54" s="129" t="str">
        <f>IF(COUNTIF(Establecimiento!$AM$37:$AM$48,"x")&gt;=1,"x","")</f>
        <v/>
      </c>
      <c r="AK54" s="186" t="str">
        <f>IF(COUNTIF(Establecimiento!$AN$37:$AN$48,"x")&gt;=1,"x","")</f>
        <v/>
      </c>
      <c r="AL54" s="125" t="str">
        <f>IF(COUNTIF(Establecimiento!$AO$37:$AO$48,"x")&gt;=1,"x","")</f>
        <v/>
      </c>
      <c r="AM54" s="129" t="str">
        <f>IF(COUNTIF(Establecimiento!$AP$37:$AP$48,"x")&gt;=1,"x","")</f>
        <v/>
      </c>
      <c r="AN54" s="129" t="str">
        <f>IF(COUNTIF(Establecimiento!$AQ$37:$AQ$48,"x")&gt;=1,"x","")</f>
        <v/>
      </c>
      <c r="AO54" s="129" t="str">
        <f>IF(COUNTIF(Establecimiento!$AR$37:$AR$48,"x")&gt;=1,"x","")</f>
        <v/>
      </c>
      <c r="AP54" s="129" t="str">
        <f>IF(COUNTIF(Establecimiento!$AS$37:$AS$48,"x")&gt;=1,"x","")</f>
        <v/>
      </c>
      <c r="AQ54" s="129" t="str">
        <f>IF(COUNTIF(Establecimiento!$AT$37:$AT$48,"x")&gt;=1,"x","")</f>
        <v/>
      </c>
      <c r="AR54" s="130" t="str">
        <f>IF(COUNTIF(Establecimiento!$AU$37:$AU$48,"x")&gt;=1,"x","")</f>
        <v/>
      </c>
      <c r="AS54" s="346" t="str">
        <f>IF(COUNTIF(Establecimiento!$AV$37:$AV$48,"x")&gt;=1,"x","")</f>
        <v/>
      </c>
      <c r="AT54" s="130" t="str">
        <f>IF(COUNTIF(Establecimiento!$AW$37:$AW$48,"x")&gt;=1,"x","")</f>
        <v/>
      </c>
    </row>
    <row r="55" spans="1:46" customHeight="1" ht="15.75" s="35" customFormat="1">
      <c r="A55" s="65" t="s">
        <v>196</v>
      </c>
      <c r="B55" s="125" t="str">
        <f>IF(COUNTIF(Establecimiento!$E$49:$E$52,"x")&gt;=1,"x","")</f>
        <v>x</v>
      </c>
      <c r="C55" s="129" t="str">
        <f>IF(COUNTIF(Establecimiento!$F$49:$F$52,"x")&gt;=1,"x","")</f>
        <v/>
      </c>
      <c r="D55" s="129" t="str">
        <f>IF(COUNTIF(Establecimiento!$G$49:$G$52,"x")&gt;=1,"x","")</f>
        <v>x</v>
      </c>
      <c r="E55" s="129" t="str">
        <f>IF(COUNTIF(Establecimiento!$H$49:$H$52,"x")&gt;=1,"x","")</f>
        <v>x</v>
      </c>
      <c r="F55" s="129" t="str">
        <f>IF(COUNTIF(Establecimiento!$I$49:$I$52,"x")&gt;=1,"x","")</f>
        <v>x</v>
      </c>
      <c r="G55" s="129" t="str">
        <f>IF(COUNTIF(Establecimiento!$J$49:$J$52,"x")&gt;=1,"x","")</f>
        <v>x</v>
      </c>
      <c r="H55" s="129" t="str">
        <f>IF(COUNTIF(Establecimiento!$K$49:$K$52,"x")&gt;=1,"x","")</f>
        <v>x</v>
      </c>
      <c r="I55" s="129" t="str">
        <f>IF(COUNTIF(Establecimiento!$L$49:$L$52,"x")&gt;=1,"x","")</f>
        <v>x</v>
      </c>
      <c r="J55" s="129" t="str">
        <f>IF(COUNTIF(Establecimiento!$M$49:$M$52,"x")&gt;=1,"x","")</f>
        <v/>
      </c>
      <c r="K55" s="129" t="str">
        <f>IF(COUNTIF(Establecimiento!$N$49:$N$52,"x")&gt;=1,"x","")</f>
        <v>x</v>
      </c>
      <c r="L55" s="129" t="str">
        <f>IF(COUNTIF(Establecimiento!$O$49:$O$52,"x")&gt;=1,"x","")</f>
        <v/>
      </c>
      <c r="M55" s="130" t="str">
        <f>IF(COUNTIF(Establecimiento!$P$49:$P$52,"x")&gt;=1,"x","")</f>
        <v/>
      </c>
      <c r="N55" s="125" t="str">
        <f>IF(COUNTIF(Establecimiento!$Q$49:$Q$52,"x")&gt;=1,"x","")</f>
        <v/>
      </c>
      <c r="O55" s="129" t="str">
        <f>IF(COUNTIF(Establecimiento!$R$49:$R$52,"x")&gt;=1,"x","")</f>
        <v/>
      </c>
      <c r="P55" s="129" t="str">
        <f>IF(COUNTIF(Establecimiento!$S$49:$S$52,"x")&gt;=1,"x","")</f>
        <v>x</v>
      </c>
      <c r="Q55" s="129" t="str">
        <f>IF(COUNTIF(Establecimiento!$T$49:$T$52,"x")&gt;=1,"x","")</f>
        <v/>
      </c>
      <c r="R55" s="129" t="str">
        <f>IF(COUNTIF(Establecimiento!$U$49:$U$52,"x")&gt;=1,"x","")</f>
        <v/>
      </c>
      <c r="S55" s="129" t="str">
        <f>IF(COUNTIF(Establecimiento!$V$49:$V$52,"x")&gt;=1,"x","")</f>
        <v/>
      </c>
      <c r="T55" s="129" t="str">
        <f>IF(COUNTIF(Establecimiento!$W$49:$W$52,"x")&gt;=1,"x","")</f>
        <v/>
      </c>
      <c r="U55" s="129" t="str">
        <f>IF(COUNTIF(Establecimiento!$X$49:$X$52,"x")&gt;=1,"x","")</f>
        <v/>
      </c>
      <c r="V55" s="129" t="str">
        <f>IF(COUNTIF(Establecimiento!$Y$49:$Y$52,"x")&gt;=1,"x","")</f>
        <v/>
      </c>
      <c r="W55" s="129" t="str">
        <f>IF(COUNTIF(Establecimiento!$Z$49:$Z$52,"x")&gt;=1,"x","")</f>
        <v>x</v>
      </c>
      <c r="X55" s="129" t="str">
        <f>IF(COUNTIF(Establecimiento!$AA$49:$AA$52,"x")&gt;=1,"x","")</f>
        <v/>
      </c>
      <c r="Y55" s="130" t="str">
        <f>IF(COUNTIF(Establecimiento!$AB$49:$AB$52,"x")&gt;=1,"x","")</f>
        <v/>
      </c>
      <c r="Z55" s="125" t="str">
        <f>IF(COUNTIF(Establecimiento!$AC$49:$AC$52,"x")&gt;=1,"x","")</f>
        <v/>
      </c>
      <c r="AA55" s="129" t="str">
        <f>IF(COUNTIF(Establecimiento!$AD$49:$AD$52,"x")&gt;=1,"x","")</f>
        <v/>
      </c>
      <c r="AB55" s="129" t="str">
        <f>IF(COUNTIF(Establecimiento!$AE$49:$AE$52,"x")&gt;=1,"x","")</f>
        <v/>
      </c>
      <c r="AC55" s="129" t="str">
        <f>IF(COUNTIF(Establecimiento!$AF$49:$AF$52,"x")&gt;=1,"x","")</f>
        <v/>
      </c>
      <c r="AD55" s="129" t="str">
        <f>IF(COUNTIF(Establecimiento!$AG$49:$AG$52,"x")&gt;=1,"x","")</f>
        <v/>
      </c>
      <c r="AE55" s="129" t="str">
        <f>IF(COUNTIF(Establecimiento!$AH$49:$AH$52,"x")&gt;=1,"x","")</f>
        <v/>
      </c>
      <c r="AF55" s="129" t="str">
        <f>IF(COUNTIF(Establecimiento!$AI$49:$AI$52,"x")&gt;=1,"x","")</f>
        <v/>
      </c>
      <c r="AG55" s="129" t="str">
        <f>IF(COUNTIF(Establecimiento!$AJ$49:$AJ$52,"x")&gt;=1,"x","")</f>
        <v/>
      </c>
      <c r="AH55" s="129" t="str">
        <f>IF(COUNTIF(Establecimiento!$AK$49:$AK$52,"x")&gt;=1,"x","")</f>
        <v/>
      </c>
      <c r="AI55" s="129" t="str">
        <f>IF(COUNTIF(Establecimiento!$AL$49:$AL$52,"x")&gt;=1,"x","")</f>
        <v>x</v>
      </c>
      <c r="AJ55" s="129" t="str">
        <f>IF(COUNTIF(Establecimiento!$AM$49:$AM$52,"x")&gt;=1,"x","")</f>
        <v/>
      </c>
      <c r="AK55" s="186" t="str">
        <f>IF(COUNTIF(Establecimiento!$AN$49:$AN$52,"x")&gt;=1,"x","")</f>
        <v/>
      </c>
      <c r="AL55" s="125" t="str">
        <f>IF(COUNTIF(Establecimiento!$AO$49:$AO$52,"x")&gt;=1,"x","")</f>
        <v/>
      </c>
      <c r="AM55" s="129" t="str">
        <f>IF(COUNTIF(Establecimiento!$AP$49:$AP$52,"x")&gt;=1,"x","")</f>
        <v/>
      </c>
      <c r="AN55" s="129" t="str">
        <f>IF(COUNTIF(Establecimiento!$AQ$49:$AQ$52,"x")&gt;=1,"x","")</f>
        <v/>
      </c>
      <c r="AO55" s="129" t="str">
        <f>IF(COUNTIF(Establecimiento!$AR$49:$AR$52,"x")&gt;=1,"x","")</f>
        <v/>
      </c>
      <c r="AP55" s="129" t="str">
        <f>IF(COUNTIF(Establecimiento!$AS$49:$AS$52,"x")&gt;=1,"x","")</f>
        <v/>
      </c>
      <c r="AQ55" s="129" t="str">
        <f>IF(COUNTIF(Establecimiento!$AT$49:$AT$52,"x")&gt;=1,"x","")</f>
        <v/>
      </c>
      <c r="AR55" s="130" t="str">
        <f>IF(COUNTIF(Establecimiento!$AU$49:$AU$52,"x")&gt;=1,"x","")</f>
        <v/>
      </c>
      <c r="AS55" s="346" t="str">
        <f>IF(COUNTIF(Establecimiento!$AV$49:$AV$52,"x")&gt;=1,"x","")</f>
        <v/>
      </c>
      <c r="AT55" s="130" t="str">
        <f>IF(COUNTIF(Establecimiento!$AW$49:$AW$52,"x")&gt;=1,"x","")</f>
        <v/>
      </c>
    </row>
    <row r="56" spans="1:46" customHeight="1" ht="15.75" s="35" customFormat="1">
      <c r="A56" s="64" t="s">
        <v>197</v>
      </c>
      <c r="B56" s="125" t="str">
        <f>IF(COUNTIF(Establecimiento!$E$53:$E$60,"x")&gt;=1,"x","")</f>
        <v>x</v>
      </c>
      <c r="C56" s="129" t="str">
        <f>IF(COUNTIF(Establecimiento!$F$53:$F$60,"x")&gt;=1,"x","")</f>
        <v>x</v>
      </c>
      <c r="D56" s="129" t="str">
        <f>IF(COUNTIF(Establecimiento!$G$53:$G$60,"x")&gt;=1,"x","")</f>
        <v>x</v>
      </c>
      <c r="E56" s="129" t="str">
        <f>IF(COUNTIF(Establecimiento!$H$53:$H$60,"x")&gt;=1,"x","")</f>
        <v>x</v>
      </c>
      <c r="F56" s="129" t="str">
        <f>IF(COUNTIF(Establecimiento!$I$53:$I$60,"x")&gt;=1,"x","")</f>
        <v>x</v>
      </c>
      <c r="G56" s="129" t="str">
        <f>IF(COUNTIF(Establecimiento!$J$53:$J$60,"x")&gt;=1,"x","")</f>
        <v>x</v>
      </c>
      <c r="H56" s="129" t="str">
        <f>IF(COUNTIF(Establecimiento!$K$53:$K$60,"x")&gt;=1,"x","")</f>
        <v>x</v>
      </c>
      <c r="I56" s="129" t="str">
        <f>IF(COUNTIF(Establecimiento!$L$53:$L$60,"x")&gt;=1,"x","")</f>
        <v>x</v>
      </c>
      <c r="J56" s="129" t="str">
        <f>IF(COUNTIF(Establecimiento!$M$53:$M$60,"x")&gt;=1,"x","")</f>
        <v>x</v>
      </c>
      <c r="K56" s="129" t="str">
        <f>IF(COUNTIF(Establecimiento!$N$53:$N$60,"x")&gt;=1,"x","")</f>
        <v>x</v>
      </c>
      <c r="L56" s="129" t="str">
        <f>IF(COUNTIF(Establecimiento!$O$53:$O$60,"x")&gt;=1,"x","")</f>
        <v/>
      </c>
      <c r="M56" s="130" t="str">
        <f>IF(COUNTIF(Establecimiento!$P$53:$P$60,"x")&gt;=1,"x","")</f>
        <v/>
      </c>
      <c r="N56" s="125" t="str">
        <f>IF(COUNTIF(Establecimiento!$Q$53:$Q$60,"x")&gt;=1,"x","")</f>
        <v/>
      </c>
      <c r="O56" s="129" t="str">
        <f>IF(COUNTIF(Establecimiento!$R$53:$R$60,"x")&gt;=1,"x","")</f>
        <v/>
      </c>
      <c r="P56" s="129" t="str">
        <f>IF(COUNTIF(Establecimiento!$S$53:$S$60,"x")&gt;=1,"x","")</f>
        <v/>
      </c>
      <c r="Q56" s="129" t="str">
        <f>IF(COUNTIF(Establecimiento!$T$53:$T$60,"x")&gt;=1,"x","")</f>
        <v/>
      </c>
      <c r="R56" s="129" t="str">
        <f>IF(COUNTIF(Establecimiento!$U$53:$U$60,"x")&gt;=1,"x","")</f>
        <v/>
      </c>
      <c r="S56" s="129" t="str">
        <f>IF(COUNTIF(Establecimiento!$V$53:$V$60,"x")&gt;=1,"x","")</f>
        <v/>
      </c>
      <c r="T56" s="129" t="str">
        <f>IF(COUNTIF(Establecimiento!$W$53:$W$60,"x")&gt;=1,"x","")</f>
        <v/>
      </c>
      <c r="U56" s="129" t="str">
        <f>IF(COUNTIF(Establecimiento!$X$53:$X$60,"x")&gt;=1,"x","")</f>
        <v/>
      </c>
      <c r="V56" s="129" t="str">
        <f>IF(COUNTIF(Establecimiento!$Y$53:$Y$60,"x")&gt;=1,"x","")</f>
        <v/>
      </c>
      <c r="W56" s="129" t="str">
        <f>IF(COUNTIF(Establecimiento!$Z$53:$Z$60,"x")&gt;=1,"x","")</f>
        <v>x</v>
      </c>
      <c r="X56" s="129" t="str">
        <f>IF(COUNTIF(Establecimiento!$AA$53:$AA$60,"x")&gt;=1,"x","")</f>
        <v/>
      </c>
      <c r="Y56" s="130" t="str">
        <f>IF(COUNTIF(Establecimiento!$AB$53:$AB$60,"x")&gt;=1,"x","")</f>
        <v/>
      </c>
      <c r="Z56" s="125" t="str">
        <f>IF(COUNTIF(Establecimiento!$AC$53:$AC$60,"x")&gt;=1,"x","")</f>
        <v/>
      </c>
      <c r="AA56" s="129" t="str">
        <f>IF(COUNTIF(Establecimiento!$AD$53:$AD$60,"x")&gt;=1,"x","")</f>
        <v/>
      </c>
      <c r="AB56" s="129" t="str">
        <f>IF(COUNTIF(Establecimiento!$AE$53:$AE$60,"x")&gt;=1,"x","")</f>
        <v/>
      </c>
      <c r="AC56" s="129" t="str">
        <f>IF(COUNTIF(Establecimiento!$AF$53:$AF$60,"x")&gt;=1,"x","")</f>
        <v/>
      </c>
      <c r="AD56" s="129" t="str">
        <f>IF(COUNTIF(Establecimiento!$AG$53:$AG$60,"x")&gt;=1,"x","")</f>
        <v/>
      </c>
      <c r="AE56" s="129" t="str">
        <f>IF(COUNTIF(Establecimiento!$AH$53:$AH$60,"x")&gt;=1,"x","")</f>
        <v/>
      </c>
      <c r="AF56" s="129" t="str">
        <f>IF(COUNTIF(Establecimiento!$AI$53:$AI$60,"x")&gt;=1,"x","")</f>
        <v/>
      </c>
      <c r="AG56" s="129" t="str">
        <f>IF(COUNTIF(Establecimiento!$AJ$53:$AJ$60,"x")&gt;=1,"x","")</f>
        <v/>
      </c>
      <c r="AH56" s="129" t="str">
        <f>IF(COUNTIF(Establecimiento!$AK$53:$AK$60,"x")&gt;=1,"x","")</f>
        <v/>
      </c>
      <c r="AI56" s="129" t="str">
        <f>IF(COUNTIF(Establecimiento!$AL$53:$AL$60,"x")&gt;=1,"x","")</f>
        <v>x</v>
      </c>
      <c r="AJ56" s="129" t="str">
        <f>IF(COUNTIF(Establecimiento!$AM$53:$AM$60,"x")&gt;=1,"x","")</f>
        <v/>
      </c>
      <c r="AK56" s="186" t="str">
        <f>IF(COUNTIF(Establecimiento!$AN$53:$AN$60,"x")&gt;=1,"x","")</f>
        <v/>
      </c>
      <c r="AL56" s="125" t="str">
        <f>IF(COUNTIF(Establecimiento!$AO$53:$AO$60,"x")&gt;=1,"x","")</f>
        <v/>
      </c>
      <c r="AM56" s="129" t="str">
        <f>IF(COUNTIF(Establecimiento!$AP$53:$AP$60,"x")&gt;=1,"x","")</f>
        <v/>
      </c>
      <c r="AN56" s="129" t="str">
        <f>IF(COUNTIF(Establecimiento!$AQ$53:$AQ$60,"x")&gt;=1,"x","")</f>
        <v/>
      </c>
      <c r="AO56" s="129" t="str">
        <f>IF(COUNTIF(Establecimiento!$AR$53:$AR$60,"x")&gt;=1,"x","")</f>
        <v/>
      </c>
      <c r="AP56" s="129" t="str">
        <f>IF(COUNTIF(Establecimiento!$AS$53:$AS$60,"x")&gt;=1,"x","")</f>
        <v/>
      </c>
      <c r="AQ56" s="129" t="str">
        <f>IF(COUNTIF(Establecimiento!$AT$53:$AT$60,"x")&gt;=1,"x","")</f>
        <v/>
      </c>
      <c r="AR56" s="130" t="str">
        <f>IF(COUNTIF(Establecimiento!$AU$53:$AU$60,"x")&gt;=1,"x","")</f>
        <v/>
      </c>
      <c r="AS56" s="346" t="str">
        <f>IF(COUNTIF(Establecimiento!$AV$53:$AV$60,"x")&gt;=1,"x","")</f>
        <v/>
      </c>
      <c r="AT56" s="130" t="str">
        <f>IF(COUNTIF(Establecimiento!$AW$53:$AW$60,"x")&gt;=1,"x","")</f>
        <v/>
      </c>
    </row>
    <row r="57" spans="1:46" customHeight="1" ht="15.75" s="35" customFormat="1">
      <c r="A57" s="64" t="s">
        <v>198</v>
      </c>
      <c r="B57" s="125" t="str">
        <f>IF(COUNTIF(Establecimiento!$E$61:$E$66,"x")&gt;=1,"x","")</f>
        <v/>
      </c>
      <c r="C57" s="129" t="str">
        <f>IF(COUNTIF(Establecimiento!$F$61:$F$66,"x")&gt;=1,"x","")</f>
        <v/>
      </c>
      <c r="D57" s="129" t="str">
        <f>IF(COUNTIF(Establecimiento!$G$61:$G$66,"x")&gt;=1,"x","")</f>
        <v/>
      </c>
      <c r="E57" s="129" t="str">
        <f>IF(COUNTIF(Establecimiento!$H$61:$H$66,"x")&gt;=1,"x","")</f>
        <v/>
      </c>
      <c r="F57" s="129" t="str">
        <f>IF(COUNTIF(Establecimiento!$I$61:$I$66,"x")&gt;=1,"x","")</f>
        <v/>
      </c>
      <c r="G57" s="129" t="str">
        <f>IF(COUNTIF(Establecimiento!$J$61:$J$66,"x")&gt;=1,"x","")</f>
        <v/>
      </c>
      <c r="H57" s="129" t="str">
        <f>IF(COUNTIF(Establecimiento!$K$61:$K$66,"x")&gt;=1,"x","")</f>
        <v/>
      </c>
      <c r="I57" s="129" t="str">
        <f>IF(COUNTIF(Establecimiento!$L$61:$L$66,"x")&gt;=1,"x","")</f>
        <v/>
      </c>
      <c r="J57" s="129" t="str">
        <f>IF(COUNTIF(Establecimiento!$M$61:$M$66,"x")&gt;=1,"x","")</f>
        <v>x</v>
      </c>
      <c r="K57" s="129" t="str">
        <f>IF(COUNTIF(Establecimiento!$N$61:$N$66,"x")&gt;=1,"x","")</f>
        <v>x</v>
      </c>
      <c r="L57" s="129" t="str">
        <f>IF(COUNTIF(Establecimiento!$O$61:$O$66,"x")&gt;=1,"x","")</f>
        <v/>
      </c>
      <c r="M57" s="130" t="str">
        <f>IF(COUNTIF(Establecimiento!$P$61:$P$66,"x")&gt;=1,"x","")</f>
        <v/>
      </c>
      <c r="N57" s="125" t="str">
        <f>IF(COUNTIF(Establecimiento!$Q$61:$Q$66,"x")&gt;=1,"x","")</f>
        <v/>
      </c>
      <c r="O57" s="129" t="str">
        <f>IF(COUNTIF(Establecimiento!$R$61:$R$66,"x")&gt;=1,"x","")</f>
        <v/>
      </c>
      <c r="P57" s="129" t="str">
        <f>IF(COUNTIF(Establecimiento!$S$61:$S$66,"x")&gt;=1,"x","")</f>
        <v/>
      </c>
      <c r="Q57" s="129" t="str">
        <f>IF(COUNTIF(Establecimiento!$T$61:$T$66,"x")&gt;=1,"x","")</f>
        <v/>
      </c>
      <c r="R57" s="129" t="str">
        <f>IF(COUNTIF(Establecimiento!$U$61:$U$66,"x")&gt;=1,"x","")</f>
        <v/>
      </c>
      <c r="S57" s="129" t="str">
        <f>IF(COUNTIF(Establecimiento!$V$61:$V$66,"x")&gt;=1,"x","")</f>
        <v/>
      </c>
      <c r="T57" s="129" t="str">
        <f>IF(COUNTIF(Establecimiento!$W$61:$W$66,"x")&gt;=1,"x","")</f>
        <v/>
      </c>
      <c r="U57" s="129" t="str">
        <f>IF(COUNTIF(Establecimiento!$X$61:$X$66,"x")&gt;=1,"x","")</f>
        <v/>
      </c>
      <c r="V57" s="129" t="str">
        <f>IF(COUNTIF(Establecimiento!$Y$61:$Y$66,"x")&gt;=1,"x","")</f>
        <v>x</v>
      </c>
      <c r="W57" s="129" t="str">
        <f>IF(COUNTIF(Establecimiento!$Z$61:$Z$66,"x")&gt;=1,"x","")</f>
        <v>x</v>
      </c>
      <c r="X57" s="129" t="str">
        <f>IF(COUNTIF(Establecimiento!$AA$61:$AA$66,"x")&gt;=1,"x","")</f>
        <v/>
      </c>
      <c r="Y57" s="130" t="str">
        <f>IF(COUNTIF(Establecimiento!$AB$61:$AB$66,"x")&gt;=1,"x","")</f>
        <v/>
      </c>
      <c r="Z57" s="125" t="str">
        <f>IF(COUNTIF(Establecimiento!$AC$61:$AC$66,"x")&gt;=1,"x","")</f>
        <v/>
      </c>
      <c r="AA57" s="129" t="str">
        <f>IF(COUNTIF(Establecimiento!$AD$61:$AD$66,"x")&gt;=1,"x","")</f>
        <v/>
      </c>
      <c r="AB57" s="129" t="str">
        <f>IF(COUNTIF(Establecimiento!$AE$61:$AE$66,"x")&gt;=1,"x","")</f>
        <v/>
      </c>
      <c r="AC57" s="129" t="str">
        <f>IF(COUNTIF(Establecimiento!$AF$61:$AF$66,"x")&gt;=1,"x","")</f>
        <v/>
      </c>
      <c r="AD57" s="129" t="str">
        <f>IF(COUNTIF(Establecimiento!$AG$61:$AG$66,"x")&gt;=1,"x","")</f>
        <v/>
      </c>
      <c r="AE57" s="129" t="str">
        <f>IF(COUNTIF(Establecimiento!$AH$61:$AH$66,"x")&gt;=1,"x","")</f>
        <v/>
      </c>
      <c r="AF57" s="129" t="str">
        <f>IF(COUNTIF(Establecimiento!$AI$61:$AI$66,"x")&gt;=1,"x","")</f>
        <v/>
      </c>
      <c r="AG57" s="129" t="str">
        <f>IF(COUNTIF(Establecimiento!$AJ$61:$AJ$66,"x")&gt;=1,"x","")</f>
        <v/>
      </c>
      <c r="AH57" s="129" t="str">
        <f>IF(COUNTIF(Establecimiento!$AK$61:$AK$66,"x")&gt;=1,"x","")</f>
        <v/>
      </c>
      <c r="AI57" s="129" t="str">
        <f>IF(COUNTIF(Establecimiento!$AL$61:$AL$66,"x")&gt;=1,"x","")</f>
        <v>x</v>
      </c>
      <c r="AJ57" s="129" t="str">
        <f>IF(COUNTIF(Establecimiento!$AM$61:$AM$66,"x")&gt;=1,"x","")</f>
        <v/>
      </c>
      <c r="AK57" s="186" t="str">
        <f>IF(COUNTIF(Establecimiento!$AN$61:$AN$66,"x")&gt;=1,"x","")</f>
        <v/>
      </c>
      <c r="AL57" s="125" t="str">
        <f>IF(COUNTIF(Establecimiento!$AO$61:$AO$66,"x")&gt;=1,"x","")</f>
        <v/>
      </c>
      <c r="AM57" s="129" t="str">
        <f>IF(COUNTIF(Establecimiento!$AP$61:$AP$66,"x")&gt;=1,"x","")</f>
        <v/>
      </c>
      <c r="AN57" s="129" t="str">
        <f>IF(COUNTIF(Establecimiento!$AQ$61:$AQ$66,"x")&gt;=1,"x","")</f>
        <v/>
      </c>
      <c r="AO57" s="129" t="str">
        <f>IF(COUNTIF(Establecimiento!$AR$61:$AR$66,"x")&gt;=1,"x","")</f>
        <v/>
      </c>
      <c r="AP57" s="129" t="str">
        <f>IF(COUNTIF(Establecimiento!$AS$61:$AS$66,"x")&gt;=1,"x","")</f>
        <v/>
      </c>
      <c r="AQ57" s="129" t="str">
        <f>IF(COUNTIF(Establecimiento!$AT$61:$AT$66,"x")&gt;=1,"x","")</f>
        <v/>
      </c>
      <c r="AR57" s="130" t="str">
        <f>IF(COUNTIF(Establecimiento!$AU$61:$AU$66,"x")&gt;=1,"x","")</f>
        <v/>
      </c>
      <c r="AS57" s="346" t="str">
        <f>IF(COUNTIF(Establecimiento!$AV$61:$AV$66,"x")&gt;=1,"x","")</f>
        <v>x</v>
      </c>
      <c r="AT57" s="130" t="str">
        <f>IF(COUNTIF(Establecimiento!$AW$61:$AW$66,"x")&gt;=1,"x","")</f>
        <v/>
      </c>
    </row>
    <row r="58" spans="1:46" customHeight="1" ht="15.75" s="35" customFormat="1">
      <c r="A58" s="64" t="s">
        <v>199</v>
      </c>
      <c r="B58" s="125" t="str">
        <f>IF(COUNTIF(Establecimiento!$E$67:$E$75,"x")&gt;=1,"x","")</f>
        <v/>
      </c>
      <c r="C58" s="129" t="str">
        <f>IF(COUNTIF(Establecimiento!$F$67:$F$75,"x")&gt;=1,"x","")</f>
        <v/>
      </c>
      <c r="D58" s="129" t="str">
        <f>IF(COUNTIF(Establecimiento!$G$67:$G$75,"x")&gt;=1,"x","")</f>
        <v/>
      </c>
      <c r="E58" s="129" t="str">
        <f>IF(COUNTIF(Establecimiento!$H$67:$H$75,"x")&gt;=1,"x","")</f>
        <v/>
      </c>
      <c r="F58" s="129" t="str">
        <f>IF(COUNTIF(Establecimiento!$I$67:$I$75,"x")&gt;=1,"x","")</f>
        <v/>
      </c>
      <c r="G58" s="129" t="str">
        <f>IF(COUNTIF(Establecimiento!$J$67:$J$75,"x")&gt;=1,"x","")</f>
        <v/>
      </c>
      <c r="H58" s="129" t="str">
        <f>IF(COUNTIF(Establecimiento!$K$67:$K$75,"x")&gt;=1,"x","")</f>
        <v/>
      </c>
      <c r="I58" s="129" t="str">
        <f>IF(COUNTIF(Establecimiento!$L$67:$L$75,"x")&gt;=1,"x","")</f>
        <v>x</v>
      </c>
      <c r="J58" s="129" t="str">
        <f>IF(COUNTIF(Establecimiento!$M$67:$M$75,"x")&gt;=1,"x","")</f>
        <v>x</v>
      </c>
      <c r="K58" s="129" t="str">
        <f>IF(COUNTIF(Establecimiento!$N$67:$N$75,"x")&gt;=1,"x","")</f>
        <v>x</v>
      </c>
      <c r="L58" s="129" t="str">
        <f>IF(COUNTIF(Establecimiento!$O$67:$O$75,"x")&gt;=1,"x","")</f>
        <v/>
      </c>
      <c r="M58" s="130" t="str">
        <f>IF(COUNTIF(Establecimiento!$P$67:$P$75,"x")&gt;=1,"x","")</f>
        <v/>
      </c>
      <c r="N58" s="125" t="str">
        <f>IF(COUNTIF(Establecimiento!$Q$67:$Q$75,"x")&gt;=1,"x","")</f>
        <v/>
      </c>
      <c r="O58" s="129" t="str">
        <f>IF(COUNTIF(Establecimiento!$R$67:$R$75,"x")&gt;=1,"x","")</f>
        <v/>
      </c>
      <c r="P58" s="129" t="str">
        <f>IF(COUNTIF(Establecimiento!$S$67:$S$75,"x")&gt;=1,"x","")</f>
        <v/>
      </c>
      <c r="Q58" s="129" t="str">
        <f>IF(COUNTIF(Establecimiento!$T$67:$T$75,"x")&gt;=1,"x","")</f>
        <v/>
      </c>
      <c r="R58" s="129" t="str">
        <f>IF(COUNTIF(Establecimiento!$U$67:$U$75,"x")&gt;=1,"x","")</f>
        <v/>
      </c>
      <c r="S58" s="129" t="str">
        <f>IF(COUNTIF(Establecimiento!$V$67:$V$75,"x")&gt;=1,"x","")</f>
        <v/>
      </c>
      <c r="T58" s="129" t="str">
        <f>IF(COUNTIF(Establecimiento!$W$67:$W$75,"x")&gt;=1,"x","")</f>
        <v/>
      </c>
      <c r="U58" s="129" t="str">
        <f>IF(COUNTIF(Establecimiento!$X$67:$X$75,"x")&gt;=1,"x","")</f>
        <v/>
      </c>
      <c r="V58" s="129" t="str">
        <f>IF(COUNTIF(Establecimiento!$Y$67:$Y$75,"x")&gt;=1,"x","")</f>
        <v/>
      </c>
      <c r="W58" s="129" t="str">
        <f>IF(COUNTIF(Establecimiento!$Z$67:$Z$75,"x")&gt;=1,"x","")</f>
        <v>x</v>
      </c>
      <c r="X58" s="129" t="str">
        <f>IF(COUNTIF(Establecimiento!$AA$67:$AA$75,"x")&gt;=1,"x","")</f>
        <v/>
      </c>
      <c r="Y58" s="130" t="str">
        <f>IF(COUNTIF(Establecimiento!$AB$67:$AB$75,"x")&gt;=1,"x","")</f>
        <v/>
      </c>
      <c r="Z58" s="125" t="str">
        <f>IF(COUNTIF(Establecimiento!$AC$67:$AC$75,"x")&gt;=1,"x","")</f>
        <v/>
      </c>
      <c r="AA58" s="129" t="str">
        <f>IF(COUNTIF(Establecimiento!$AD$67:$AD$75,"x")&gt;=1,"x","")</f>
        <v/>
      </c>
      <c r="AB58" s="129" t="str">
        <f>IF(COUNTIF(Establecimiento!$AE$67:$AE$75,"x")&gt;=1,"x","")</f>
        <v/>
      </c>
      <c r="AC58" s="129" t="str">
        <f>IF(COUNTIF(Establecimiento!$AF$67:$AF$75,"x")&gt;=1,"x","")</f>
        <v/>
      </c>
      <c r="AD58" s="129" t="str">
        <f>IF(COUNTIF(Establecimiento!$AG$67:$AG$75,"x")&gt;=1,"x","")</f>
        <v/>
      </c>
      <c r="AE58" s="129" t="str">
        <f>IF(COUNTIF(Establecimiento!$AH$67:$AH$75,"x")&gt;=1,"x","")</f>
        <v/>
      </c>
      <c r="AF58" s="129" t="str">
        <f>IF(COUNTIF(Establecimiento!$AI$67:$AI$75,"x")&gt;=1,"x","")</f>
        <v/>
      </c>
      <c r="AG58" s="129" t="str">
        <f>IF(COUNTIF(Establecimiento!$AJ$67:$AJ$75,"x")&gt;=1,"x","")</f>
        <v/>
      </c>
      <c r="AH58" s="129" t="str">
        <f>IF(COUNTIF(Establecimiento!$AK$67:$AK$75,"x")&gt;=1,"x","")</f>
        <v/>
      </c>
      <c r="AI58" s="129" t="str">
        <f>IF(COUNTIF(Establecimiento!$AL$67:$AL$75,"x")&gt;=1,"x","")</f>
        <v>x</v>
      </c>
      <c r="AJ58" s="129" t="str">
        <f>IF(COUNTIF(Establecimiento!$AM$67:$AM$75,"x")&gt;=1,"x","")</f>
        <v/>
      </c>
      <c r="AK58" s="186" t="str">
        <f>IF(COUNTIF(Establecimiento!$AN$67:$AN$75,"x")&gt;=1,"x","")</f>
        <v/>
      </c>
      <c r="AL58" s="125" t="str">
        <f>IF(COUNTIF(Establecimiento!$AO$67:$AO$75,"x")&gt;=1,"x","")</f>
        <v/>
      </c>
      <c r="AM58" s="129" t="str">
        <f>IF(COUNTIF(Establecimiento!$AP$67:$AP$75,"x")&gt;=1,"x","")</f>
        <v/>
      </c>
      <c r="AN58" s="129" t="str">
        <f>IF(COUNTIF(Establecimiento!$AQ$67:$AQ$75,"x")&gt;=1,"x","")</f>
        <v/>
      </c>
      <c r="AO58" s="129" t="str">
        <f>IF(COUNTIF(Establecimiento!$AR$67:$AR$75,"x")&gt;=1,"x","")</f>
        <v/>
      </c>
      <c r="AP58" s="129" t="str">
        <f>IF(COUNTIF(Establecimiento!$AS$67:$AS$75,"x")&gt;=1,"x","")</f>
        <v/>
      </c>
      <c r="AQ58" s="129" t="str">
        <f>IF(COUNTIF(Establecimiento!$AT$67:$AT$75,"x")&gt;=1,"x","")</f>
        <v/>
      </c>
      <c r="AR58" s="130" t="str">
        <f>IF(COUNTIF(Establecimiento!$AU$67:$AU$75,"x")&gt;=1,"x","")</f>
        <v/>
      </c>
      <c r="AS58" s="346" t="str">
        <f>IF(COUNTIF(Establecimiento!$AV$67:$AV$75,"x")&gt;=1,"x","")</f>
        <v/>
      </c>
      <c r="AT58" s="130" t="str">
        <f>IF(COUNTIF(Establecimiento!$AW$67:$AW$75,"x")&gt;=1,"x","")</f>
        <v/>
      </c>
    </row>
    <row r="59" spans="1:46" customHeight="1" ht="15.75" s="35" customFormat="1">
      <c r="A59" s="64" t="s">
        <v>200</v>
      </c>
      <c r="B59" s="125" t="str">
        <f>IF(COUNTIF(Establecimiento!$E$76:$E$94,"x")&gt;=1,"x","")</f>
        <v>x</v>
      </c>
      <c r="C59" s="129" t="str">
        <f>IF(COUNTIF(Establecimiento!$F$76:$F$94,"x")&gt;=1,"x","")</f>
        <v>x</v>
      </c>
      <c r="D59" s="129" t="str">
        <f>IF(COUNTIF(Establecimiento!$G$76:$G$94,"x")&gt;=1,"x","")</f>
        <v>x</v>
      </c>
      <c r="E59" s="129" t="str">
        <f>IF(COUNTIF(Establecimiento!$H$76:$H$94,"x")&gt;=1,"x","")</f>
        <v>x</v>
      </c>
      <c r="F59" s="129" t="str">
        <f>IF(COUNTIF(Establecimiento!$I$76:$I$94,"x")&gt;=1,"x","")</f>
        <v>x</v>
      </c>
      <c r="G59" s="129" t="str">
        <f>IF(COUNTIF(Establecimiento!$J$76:$J$94,"x")&gt;=1,"x","")</f>
        <v>x</v>
      </c>
      <c r="H59" s="129" t="str">
        <f>IF(COUNTIF(Establecimiento!$K$76:$K$94,"x")&gt;=1,"x","")</f>
        <v>x</v>
      </c>
      <c r="I59" s="129" t="str">
        <f>IF(COUNTIF(Establecimiento!$L$76:$L$94,"x")&gt;=1,"x","")</f>
        <v>x</v>
      </c>
      <c r="J59" s="129" t="str">
        <f>IF(COUNTIF(Establecimiento!$M$76:$M$94,"x")&gt;=1,"x","")</f>
        <v>x</v>
      </c>
      <c r="K59" s="129" t="str">
        <f>IF(COUNTIF(Establecimiento!$N$76:$N$94,"x")&gt;=1,"x","")</f>
        <v>x</v>
      </c>
      <c r="L59" s="129" t="str">
        <f>IF(COUNTIF(Establecimiento!$O$76:$O$94,"x")&gt;=1,"x","")</f>
        <v/>
      </c>
      <c r="M59" s="130" t="str">
        <f>IF(COUNTIF(Establecimiento!$P$76:$P$94,"x")&gt;=1,"x","")</f>
        <v/>
      </c>
      <c r="N59" s="125" t="str">
        <f>IF(COUNTIF(Establecimiento!$Q$76:$Q$94,"x")&gt;=1,"x","")</f>
        <v/>
      </c>
      <c r="O59" s="129" t="str">
        <f>IF(COUNTIF(Establecimiento!$R$76:$R$94,"x")&gt;=1,"x","")</f>
        <v/>
      </c>
      <c r="P59" s="129" t="str">
        <f>IF(COUNTIF(Establecimiento!$S$76:$S$94,"x")&gt;=1,"x","")</f>
        <v/>
      </c>
      <c r="Q59" s="129" t="str">
        <f>IF(COUNTIF(Establecimiento!$T$76:$T$94,"x")&gt;=1,"x","")</f>
        <v/>
      </c>
      <c r="R59" s="129" t="str">
        <f>IF(COUNTIF(Establecimiento!$U$76:$U$94,"x")&gt;=1,"x","")</f>
        <v/>
      </c>
      <c r="S59" s="129" t="str">
        <f>IF(COUNTIF(Establecimiento!$V$76:$V$94,"x")&gt;=1,"x","")</f>
        <v/>
      </c>
      <c r="T59" s="129" t="str">
        <f>IF(COUNTIF(Establecimiento!$W$76:$W$94,"x")&gt;=1,"x","")</f>
        <v/>
      </c>
      <c r="U59" s="129" t="str">
        <f>IF(COUNTIF(Establecimiento!$X$76:$X$94,"x")&gt;=1,"x","")</f>
        <v>x</v>
      </c>
      <c r="V59" s="129" t="str">
        <f>IF(COUNTIF(Establecimiento!$Y$76:$Y$94,"x")&gt;=1,"x","")</f>
        <v/>
      </c>
      <c r="W59" s="129" t="str">
        <f>IF(COUNTIF(Establecimiento!$Z$76:$Z$94,"x")&gt;=1,"x","")</f>
        <v>x</v>
      </c>
      <c r="X59" s="129" t="str">
        <f>IF(COUNTIF(Establecimiento!$AA$76:$AA$94,"x")&gt;=1,"x","")</f>
        <v/>
      </c>
      <c r="Y59" s="130" t="str">
        <f>IF(COUNTIF(Establecimiento!$AB$76:$AB$94,"x")&gt;=1,"x","")</f>
        <v/>
      </c>
      <c r="Z59" s="125" t="str">
        <f>IF(COUNTIF(Establecimiento!$AC$76:$AC$94,"x")&gt;=1,"x","")</f>
        <v/>
      </c>
      <c r="AA59" s="129" t="str">
        <f>IF(COUNTIF(Establecimiento!$AD$76:$AD$94,"x")&gt;=1,"x","")</f>
        <v/>
      </c>
      <c r="AB59" s="129" t="str">
        <f>IF(COUNTIF(Establecimiento!$AE$76:$AE$94,"x")&gt;=1,"x","")</f>
        <v/>
      </c>
      <c r="AC59" s="129" t="str">
        <f>IF(COUNTIF(Establecimiento!$AF$76:$AF$94,"x")&gt;=1,"x","")</f>
        <v/>
      </c>
      <c r="AD59" s="129" t="str">
        <f>IF(COUNTIF(Establecimiento!$AG$76:$AG$94,"x")&gt;=1,"x","")</f>
        <v/>
      </c>
      <c r="AE59" s="129" t="str">
        <f>IF(COUNTIF(Establecimiento!$AH$76:$AH$94,"x")&gt;=1,"x","")</f>
        <v/>
      </c>
      <c r="AF59" s="129" t="str">
        <f>IF(COUNTIF(Establecimiento!$AI$76:$AI$94,"x")&gt;=1,"x","")</f>
        <v/>
      </c>
      <c r="AG59" s="129" t="str">
        <f>IF(COUNTIF(Establecimiento!$AJ$76:$AJ$94,"x")&gt;=1,"x","")</f>
        <v/>
      </c>
      <c r="AH59" s="129" t="str">
        <f>IF(COUNTIF(Establecimiento!$AK$76:$AK$94,"x")&gt;=1,"x","")</f>
        <v/>
      </c>
      <c r="AI59" s="129" t="str">
        <f>IF(COUNTIF(Establecimiento!$AL$76:$AL$94,"x")&gt;=1,"x","")</f>
        <v>x</v>
      </c>
      <c r="AJ59" s="129" t="str">
        <f>IF(COUNTIF(Establecimiento!$AM$76:$AM$94,"x")&gt;=1,"x","")</f>
        <v/>
      </c>
      <c r="AK59" s="186" t="str">
        <f>IF(COUNTIF(Establecimiento!$AN$76:$AN$94,"x")&gt;=1,"x","")</f>
        <v/>
      </c>
      <c r="AL59" s="125" t="str">
        <f>IF(COUNTIF(Establecimiento!$AO$76:$AO$94,"x")&gt;=1,"x","")</f>
        <v/>
      </c>
      <c r="AM59" s="129" t="str">
        <f>IF(COUNTIF(Establecimiento!$AP$76:$AP$94,"x")&gt;=1,"x","")</f>
        <v/>
      </c>
      <c r="AN59" s="129" t="str">
        <f>IF(COUNTIF(Establecimiento!$AQ$76:$AQ$94,"x")&gt;=1,"x","")</f>
        <v/>
      </c>
      <c r="AO59" s="129" t="str">
        <f>IF(COUNTIF(Establecimiento!$AR$76:$AR$94,"x")&gt;=1,"x","")</f>
        <v/>
      </c>
      <c r="AP59" s="129" t="str">
        <f>IF(COUNTIF(Establecimiento!$AS$76:$AS$94,"x")&gt;=1,"x","")</f>
        <v/>
      </c>
      <c r="AQ59" s="129" t="str">
        <f>IF(COUNTIF(Establecimiento!$AT$76:$AT$94,"x")&gt;=1,"x","")</f>
        <v/>
      </c>
      <c r="AR59" s="130" t="str">
        <f>IF(COUNTIF(Establecimiento!$AU$76:$AU$94,"x")&gt;=1,"x","")</f>
        <v/>
      </c>
      <c r="AS59" s="346" t="str">
        <f>IF(COUNTIF(Establecimiento!$AV$76:$AV$94,"x")&gt;=1,"x","")</f>
        <v/>
      </c>
      <c r="AT59" s="130" t="str">
        <f>IF(COUNTIF(Establecimiento!$AW$76:$AW$94,"x")&gt;=1,"x","")</f>
        <v/>
      </c>
    </row>
    <row r="60" spans="1:46" customHeight="1" ht="15.75" s="35" customFormat="1">
      <c r="A60" s="66" t="s">
        <v>201</v>
      </c>
      <c r="B60" s="125" t="str">
        <f>IF(COUNTIF(Establecimiento!$E$95:$E$105,"x")&gt;=1,"x","")</f>
        <v/>
      </c>
      <c r="C60" s="129" t="str">
        <f>IF(COUNTIF(Establecimiento!$F$95:$F$105,"x")&gt;=1,"x","")</f>
        <v/>
      </c>
      <c r="D60" s="129" t="str">
        <f>IF(COUNTIF(Establecimiento!$G$95:$G$105,"x")&gt;=1,"x","")</f>
        <v/>
      </c>
      <c r="E60" s="129" t="str">
        <f>IF(COUNTIF(Establecimiento!$H$95:$H$105,"x")&gt;=1,"x","")</f>
        <v/>
      </c>
      <c r="F60" s="129" t="str">
        <f>IF(COUNTIF(Establecimiento!$I$95:$I$105,"x")&gt;=1,"x","")</f>
        <v/>
      </c>
      <c r="G60" s="129" t="str">
        <f>IF(COUNTIF(Establecimiento!$J$95:$J$105,"x")&gt;=1,"x","")</f>
        <v/>
      </c>
      <c r="H60" s="129" t="str">
        <f>IF(COUNTIF(Establecimiento!$K$95:$K$105,"x")&gt;=1,"x","")</f>
        <v/>
      </c>
      <c r="I60" s="129" t="str">
        <f>IF(COUNTIF(Establecimiento!$L$95:$L$105,"x")&gt;=1,"x","")</f>
        <v/>
      </c>
      <c r="J60" s="129" t="str">
        <f>IF(COUNTIF(Establecimiento!$M$95:$M$105,"x")&gt;=1,"x","")</f>
        <v>x</v>
      </c>
      <c r="K60" s="129" t="str">
        <f>IF(COUNTIF(Establecimiento!$N$95:$N$105,"x")&gt;=1,"x","")</f>
        <v>x</v>
      </c>
      <c r="L60" s="129" t="str">
        <f>IF(COUNTIF(Establecimiento!$O$95:$O$105,"x")&gt;=1,"x","")</f>
        <v/>
      </c>
      <c r="M60" s="130" t="str">
        <f>IF(COUNTIF(Establecimiento!$P$95:$P$105,"x")&gt;=1,"x","")</f>
        <v/>
      </c>
      <c r="N60" s="125" t="str">
        <f>IF(COUNTIF(Establecimiento!$Q$95:$Q$105,"x")&gt;=1,"x","")</f>
        <v/>
      </c>
      <c r="O60" s="129" t="str">
        <f>IF(COUNTIF(Establecimiento!$R$95:$R$105,"x")&gt;=1,"x","")</f>
        <v/>
      </c>
      <c r="P60" s="129" t="str">
        <f>IF(COUNTIF(Establecimiento!$S$95:$S$105,"x")&gt;=1,"x","")</f>
        <v/>
      </c>
      <c r="Q60" s="129" t="str">
        <f>IF(COUNTIF(Establecimiento!$T$95:$T$105,"x")&gt;=1,"x","")</f>
        <v/>
      </c>
      <c r="R60" s="129" t="str">
        <f>IF(COUNTIF(Establecimiento!$U$95:$U$105,"x")&gt;=1,"x","")</f>
        <v/>
      </c>
      <c r="S60" s="129" t="str">
        <f>IF(COUNTIF(Establecimiento!$V$95:$V$105,"x")&gt;=1,"x","")</f>
        <v/>
      </c>
      <c r="T60" s="129" t="str">
        <f>IF(COUNTIF(Establecimiento!$W$95:$W$105,"x")&gt;=1,"x","")</f>
        <v/>
      </c>
      <c r="U60" s="129" t="str">
        <f>IF(COUNTIF(Establecimiento!$X$95:$X$105,"x")&gt;=1,"x","")</f>
        <v/>
      </c>
      <c r="V60" s="129" t="str">
        <f>IF(COUNTIF(Establecimiento!$Y$95:$Y$105,"x")&gt;=1,"x","")</f>
        <v/>
      </c>
      <c r="W60" s="129" t="str">
        <f>IF(COUNTIF(Establecimiento!$Z$95:$Z$105,"x")&gt;=1,"x","")</f>
        <v>x</v>
      </c>
      <c r="X60" s="129" t="str">
        <f>IF(COUNTIF(Establecimiento!$AA$95:$AA$105,"x")&gt;=1,"x","")</f>
        <v/>
      </c>
      <c r="Y60" s="130" t="str">
        <f>IF(COUNTIF(Establecimiento!$AB$95:$AB$105,"x")&gt;=1,"x","")</f>
        <v/>
      </c>
      <c r="Z60" s="125" t="str">
        <f>IF(COUNTIF(Establecimiento!$AC$95:$AC$105,"x")&gt;=1,"x","")</f>
        <v/>
      </c>
      <c r="AA60" s="129" t="str">
        <f>IF(COUNTIF(Establecimiento!$AD$95:$AD$105,"x")&gt;=1,"x","")</f>
        <v/>
      </c>
      <c r="AB60" s="129" t="str">
        <f>IF(COUNTIF(Establecimiento!$AE$95:$AE$105,"x")&gt;=1,"x","")</f>
        <v/>
      </c>
      <c r="AC60" s="129" t="str">
        <f>IF(COUNTIF(Establecimiento!$AF$95:$AF$105,"x")&gt;=1,"x","")</f>
        <v/>
      </c>
      <c r="AD60" s="129" t="str">
        <f>IF(COUNTIF(Establecimiento!$AG$95:$AG$105,"x")&gt;=1,"x","")</f>
        <v/>
      </c>
      <c r="AE60" s="129" t="str">
        <f>IF(COUNTIF(Establecimiento!$AH$95:$AH$105,"x")&gt;=1,"x","")</f>
        <v/>
      </c>
      <c r="AF60" s="129" t="str">
        <f>IF(COUNTIF(Establecimiento!$AI$95:$AI$105,"x")&gt;=1,"x","")</f>
        <v/>
      </c>
      <c r="AG60" s="129" t="str">
        <f>IF(COUNTIF(Establecimiento!$AJ$95:$AJ$105,"x")&gt;=1,"x","")</f>
        <v/>
      </c>
      <c r="AH60" s="129" t="str">
        <f>IF(COUNTIF(Establecimiento!$AK$95:$AK$105,"x")&gt;=1,"x","")</f>
        <v/>
      </c>
      <c r="AI60" s="129" t="str">
        <f>IF(COUNTIF(Establecimiento!$AL$95:$AL$105,"x")&gt;=1,"x","")</f>
        <v>x</v>
      </c>
      <c r="AJ60" s="129" t="str">
        <f>IF(COUNTIF(Establecimiento!$AM$95:$AM$105,"x")&gt;=1,"x","")</f>
        <v/>
      </c>
      <c r="AK60" s="186" t="str">
        <f>IF(COUNTIF(Establecimiento!$AN$95:$AN$105,"x")&gt;=1,"x","")</f>
        <v/>
      </c>
      <c r="AL60" s="125" t="str">
        <f>IF(COUNTIF(Establecimiento!$AO$95:$AO$105,"x")&gt;=1,"x","")</f>
        <v/>
      </c>
      <c r="AM60" s="129" t="str">
        <f>IF(COUNTIF(Establecimiento!$AP$95:$AP$105,"x")&gt;=1,"x","")</f>
        <v/>
      </c>
      <c r="AN60" s="129" t="str">
        <f>IF(COUNTIF(Establecimiento!$AQ$95:$AQ$105,"x")&gt;=1,"x","")</f>
        <v/>
      </c>
      <c r="AO60" s="129" t="str">
        <f>IF(COUNTIF(Establecimiento!$AR$95:$AR$105,"x")&gt;=1,"x","")</f>
        <v/>
      </c>
      <c r="AP60" s="129" t="str">
        <f>IF(COUNTIF(Establecimiento!$AS$95:$AS$105,"x")&gt;=1,"x","")</f>
        <v/>
      </c>
      <c r="AQ60" s="129" t="str">
        <f>IF(COUNTIF(Establecimiento!$AT$95:$AT$105,"x")&gt;=1,"x","")</f>
        <v/>
      </c>
      <c r="AR60" s="130" t="str">
        <f>IF(COUNTIF(Establecimiento!$AU$95:$AU$105,"x")&gt;=1,"x","")</f>
        <v/>
      </c>
      <c r="AS60" s="346" t="str">
        <f>IF(COUNTIF(Establecimiento!$AV$95:$AV$105,"x")&gt;=1,"x","")</f>
        <v/>
      </c>
      <c r="AT60" s="130" t="str">
        <f>IF(COUNTIF(Establecimiento!$AW$95:$AW$105,"x")&gt;=1,"x","")</f>
        <v/>
      </c>
    </row>
    <row r="61" spans="1:46" customHeight="1" ht="16.5" s="35" customFormat="1">
      <c r="A61" s="67" t="s">
        <v>202</v>
      </c>
      <c r="B61" s="126" t="str">
        <f>IF(COUNTIF(Establecimiento!$E$106:$E$116,"x")&gt;=1,"x","")</f>
        <v/>
      </c>
      <c r="C61" s="131" t="str">
        <f>IF(COUNTIF(Establecimiento!$F$106:$F$116,"x")&gt;=1,"x","")</f>
        <v/>
      </c>
      <c r="D61" s="131" t="str">
        <f>IF(COUNTIF(Establecimiento!$G$106:$G$116,"x")&gt;=1,"x","")</f>
        <v/>
      </c>
      <c r="E61" s="131" t="str">
        <f>IF(COUNTIF(Establecimiento!$H$106:$H$116,"x")&gt;=1,"x","")</f>
        <v/>
      </c>
      <c r="F61" s="131" t="str">
        <f>IF(COUNTIF(Establecimiento!$I$106:$I$116,"x")&gt;=1,"x","")</f>
        <v/>
      </c>
      <c r="G61" s="131" t="str">
        <f>IF(COUNTIF(Establecimiento!$J$106:$J$116,"x")&gt;=1,"x","")</f>
        <v/>
      </c>
      <c r="H61" s="131" t="str">
        <f>IF(COUNTIF(Establecimiento!$K$106:$K$116,"x")&gt;=1,"x","")</f>
        <v>x</v>
      </c>
      <c r="I61" s="131" t="str">
        <f>IF(COUNTIF(Establecimiento!$L$106:$L$116,"x")&gt;=1,"x","")</f>
        <v>x</v>
      </c>
      <c r="J61" s="131" t="str">
        <f>IF(COUNTIF(Establecimiento!$M$106:$M$116,"x")&gt;=1,"x","")</f>
        <v>x</v>
      </c>
      <c r="K61" s="131" t="str">
        <f>IF(COUNTIF(Establecimiento!$N$106:$N$116,"x")&gt;=1,"x","")</f>
        <v>x</v>
      </c>
      <c r="L61" s="131" t="str">
        <f>IF(COUNTIF(Establecimiento!$O$106:$O$116,"x")&gt;=1,"x","")</f>
        <v/>
      </c>
      <c r="M61" s="132" t="str">
        <f>IF(COUNTIF(Establecimiento!$P$106:$P$116,"x")&gt;=1,"x","")</f>
        <v/>
      </c>
      <c r="N61" s="126" t="str">
        <f>IF(COUNTIF(Establecimiento!$Q$106:$Q$116,"x")&gt;=1,"x","")</f>
        <v/>
      </c>
      <c r="O61" s="131" t="str">
        <f>IF(COUNTIF(Establecimiento!$R$106:$R$116,"x")&gt;=1,"x","")</f>
        <v/>
      </c>
      <c r="P61" s="131" t="str">
        <f>IF(COUNTIF(Establecimiento!$S$106:$S$116,"x")&gt;=1,"x","")</f>
        <v/>
      </c>
      <c r="Q61" s="131" t="str">
        <f>IF(COUNTIF(Establecimiento!$T$106:$T$116,"x")&gt;=1,"x","")</f>
        <v/>
      </c>
      <c r="R61" s="131" t="str">
        <f>IF(COUNTIF(Establecimiento!$U$106:$U$116,"x")&gt;=1,"x","")</f>
        <v/>
      </c>
      <c r="S61" s="131" t="str">
        <f>IF(COUNTIF(Establecimiento!$V$106:$V$116,"x")&gt;=1,"x","")</f>
        <v/>
      </c>
      <c r="T61" s="131" t="str">
        <f>IF(COUNTIF(Establecimiento!$W$106:$W$116,"x")&gt;=1,"x","")</f>
        <v/>
      </c>
      <c r="U61" s="131" t="str">
        <f>IF(COUNTIF(Establecimiento!$X$106:$X$116,"x")&gt;=1,"x","")</f>
        <v/>
      </c>
      <c r="V61" s="131" t="str">
        <f>IF(COUNTIF(Establecimiento!$Y$106:$Y$116,"x")&gt;=1,"x","")</f>
        <v>x</v>
      </c>
      <c r="W61" s="131" t="str">
        <f>IF(COUNTIF(Establecimiento!$Z$106:$Z$116,"x")&gt;=1,"x","")</f>
        <v>x</v>
      </c>
      <c r="X61" s="131" t="str">
        <f>IF(COUNTIF(Establecimiento!$AA$106:$AA$116,"x")&gt;=1,"x","")</f>
        <v/>
      </c>
      <c r="Y61" s="132" t="str">
        <f>IF(COUNTIF(Establecimiento!$AB$106:$AB$116,"x")&gt;=1,"x","")</f>
        <v/>
      </c>
      <c r="Z61" s="126" t="str">
        <f>IF(COUNTIF(Establecimiento!$AC$106:$AC$116,"x")&gt;=1,"x","")</f>
        <v/>
      </c>
      <c r="AA61" s="131" t="str">
        <f>IF(COUNTIF(Establecimiento!$AD$106:$AD$116,"x")&gt;=1,"x","")</f>
        <v/>
      </c>
      <c r="AB61" s="131" t="str">
        <f>IF(COUNTIF(Establecimiento!$AE$106:$AE$116,"x")&gt;=1,"x","")</f>
        <v/>
      </c>
      <c r="AC61" s="131" t="str">
        <f>IF(COUNTIF(Establecimiento!$AF$106:$AF$116,"x")&gt;=1,"x","")</f>
        <v/>
      </c>
      <c r="AD61" s="131" t="str">
        <f>IF(COUNTIF(Establecimiento!$AG$106:$AG$116,"x")&gt;=1,"x","")</f>
        <v/>
      </c>
      <c r="AE61" s="131" t="str">
        <f>IF(COUNTIF(Establecimiento!$AH$106:$AH$116,"x")&gt;=1,"x","")</f>
        <v/>
      </c>
      <c r="AF61" s="131" t="str">
        <f>IF(COUNTIF(Establecimiento!$AI$106:$AI$116,"x")&gt;=1,"x","")</f>
        <v/>
      </c>
      <c r="AG61" s="131" t="str">
        <f>IF(COUNTIF(Establecimiento!$AJ$106:$AJ$116,"x")&gt;=1,"x","")</f>
        <v/>
      </c>
      <c r="AH61" s="131" t="str">
        <f>IF(COUNTIF(Establecimiento!$AK$106:$AK$116,"x")&gt;=1,"x","")</f>
        <v>x</v>
      </c>
      <c r="AI61" s="131" t="str">
        <f>IF(COUNTIF(Establecimiento!$AL$106:$AL$116,"x")&gt;=1,"x","")</f>
        <v>x</v>
      </c>
      <c r="AJ61" s="131" t="str">
        <f>IF(COUNTIF(Establecimiento!$AM$106:$AM$116,"x")&gt;=1,"x","")</f>
        <v/>
      </c>
      <c r="AK61" s="187" t="str">
        <f>IF(COUNTIF(Establecimiento!$AN$106:$AN$116,"x")&gt;=1,"x","")</f>
        <v/>
      </c>
      <c r="AL61" s="126" t="str">
        <f>IF(COUNTIF(Establecimiento!$AO$106:$AO$116,"x")&gt;=1,"x","")</f>
        <v/>
      </c>
      <c r="AM61" s="131" t="str">
        <f>IF(COUNTIF(Establecimiento!$AP$106:$AP$116,"x")&gt;=1,"x","")</f>
        <v/>
      </c>
      <c r="AN61" s="131" t="str">
        <f>IF(COUNTIF(Establecimiento!$AQ$106:$AQ$116,"x")&gt;=1,"x","")</f>
        <v/>
      </c>
      <c r="AO61" s="131" t="str">
        <f>IF(COUNTIF(Establecimiento!$AR$106:$AR$116,"x")&gt;=1,"x","")</f>
        <v/>
      </c>
      <c r="AP61" s="131" t="str">
        <f>IF(COUNTIF(Establecimiento!$AS$106:$AS$116,"x")&gt;=1,"x","")</f>
        <v/>
      </c>
      <c r="AQ61" s="131" t="str">
        <f>IF(COUNTIF(Establecimiento!$AT$106:$AT$116,"x")&gt;=1,"x","")</f>
        <v/>
      </c>
      <c r="AR61" s="132" t="str">
        <f>IF(COUNTIF(Establecimiento!$AU$106:$AU$116,"x")&gt;=1,"x","")</f>
        <v/>
      </c>
      <c r="AS61" s="347" t="str">
        <f>IF(COUNTIF(Establecimiento!$AV$106:$AV$116,"x")&gt;=1,"x","")</f>
        <v/>
      </c>
      <c r="AT61" s="132" t="str">
        <f>IF(COUNTIF(Establecimiento!$AW$106:$AW$116,"x")&gt;=1,"x","")</f>
        <v/>
      </c>
    </row>
    <row r="62" spans="1:46" customHeight="1" ht="15.75" s="35" customFormat="1"/>
    <row r="63" spans="1:46" customHeight="1" ht="15.75" s="35" customFormat="1"/>
    <row r="64" spans="1:46" customHeight="1" ht="15.75" s="35" customFormat="1"/>
    <row r="65" spans="1:46" customHeight="1" ht="15.75" s="35" customFormat="1"/>
    <row r="66" spans="1:46" customHeight="1" ht="15.75" s="35" customFormat="1"/>
    <row r="67" spans="1:46" customHeight="1" ht="15.75" s="35" customFormat="1"/>
    <row r="76" spans="1:46" customHeight="1" ht="15.75">
      <c r="A76" s="5"/>
    </row>
    <row r="77" spans="1:46">
      <c r="B77" s="2"/>
      <c r="C77" s="2"/>
      <c r="D77" s="2"/>
      <c r="E77" s="2"/>
      <c r="F77" s="2"/>
      <c r="G77" s="2"/>
      <c r="H77" s="2"/>
    </row>
    <row r="78" spans="1:46">
      <c r="B78" s="6"/>
      <c r="C78" s="6"/>
      <c r="D78" s="6"/>
      <c r="E78" s="6"/>
      <c r="F78" s="6"/>
      <c r="G78" s="6"/>
      <c r="H78" s="6"/>
    </row>
    <row r="79" spans="1:46">
      <c r="B79" s="6"/>
      <c r="C79" s="6"/>
      <c r="D79" s="6"/>
      <c r="E79" s="6"/>
      <c r="F79" s="6"/>
      <c r="G79" s="6"/>
      <c r="H79" s="6"/>
    </row>
    <row r="80" spans="1:46">
      <c r="B80" s="6"/>
      <c r="C80" s="6"/>
      <c r="D80" s="6"/>
      <c r="E80" s="6"/>
      <c r="F80" s="6"/>
      <c r="G80" s="6"/>
      <c r="H80" s="6"/>
    </row>
    <row r="81" spans="1:46">
      <c r="B81" s="6"/>
      <c r="C81" s="6"/>
      <c r="D81" s="6"/>
      <c r="E81" s="6"/>
      <c r="F81" s="6"/>
      <c r="G81" s="6"/>
      <c r="H81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L50:AR50"/>
    <mergeCell ref="AS49:AT49"/>
    <mergeCell ref="AS50:AT50"/>
    <mergeCell ref="Z50:AK50"/>
    <mergeCell ref="AS5:AT5"/>
    <mergeCell ref="AS4:AT4"/>
    <mergeCell ref="AG19:AH19"/>
    <mergeCell ref="AG20:AH20"/>
    <mergeCell ref="Z49:AK49"/>
    <mergeCell ref="AG34:AH34"/>
    <mergeCell ref="AG35:AH35"/>
    <mergeCell ref="AL4:AR4"/>
    <mergeCell ref="AL5:AR5"/>
    <mergeCell ref="Z19:AF19"/>
    <mergeCell ref="Z20:AF20"/>
    <mergeCell ref="Z34:AF34"/>
    <mergeCell ref="Z35:AF35"/>
    <mergeCell ref="AL49:AR49"/>
    <mergeCell ref="A5:A6"/>
    <mergeCell ref="A20:A21"/>
    <mergeCell ref="B20:M20"/>
    <mergeCell ref="N20:Y20"/>
    <mergeCell ref="B5:M5"/>
    <mergeCell ref="B19:M19"/>
    <mergeCell ref="N19:Y19"/>
    <mergeCell ref="B4:M4"/>
    <mergeCell ref="N4:Y4"/>
    <mergeCell ref="N5:Y5"/>
    <mergeCell ref="Z4:AK4"/>
    <mergeCell ref="Z5:AK5"/>
    <mergeCell ref="A35:A36"/>
    <mergeCell ref="A50:A51"/>
    <mergeCell ref="B49:M49"/>
    <mergeCell ref="B34:M34"/>
    <mergeCell ref="N49:Y49"/>
    <mergeCell ref="B50:M50"/>
    <mergeCell ref="N50:Y50"/>
    <mergeCell ref="N34:Y34"/>
    <mergeCell ref="B35:M35"/>
    <mergeCell ref="N35:Y35"/>
  </mergeCells>
  <conditionalFormatting sqref="B7:AR16">
    <cfRule type="cellIs" dxfId="1" priority="1" operator="equal">
      <formula>"X"</formula>
    </cfRule>
  </conditionalFormatting>
  <conditionalFormatting sqref="Z22:AF31">
    <cfRule type="cellIs" dxfId="1" priority="2" operator="equal">
      <formula>"X"</formula>
    </cfRule>
  </conditionalFormatting>
  <conditionalFormatting sqref="B22:Y31">
    <cfRule type="cellIs" dxfId="1" priority="3" operator="equal">
      <formula>"X"</formula>
    </cfRule>
  </conditionalFormatting>
  <conditionalFormatting sqref="B37:AF46">
    <cfRule type="containsText" dxfId="2" priority="4" operator="containsText" text="X">
      <formula>NOT(ISERROR(SEARCH("X",B37:AF46)))</formula>
    </cfRule>
  </conditionalFormatting>
  <conditionalFormatting sqref="AL52:AR61">
    <cfRule type="containsText" dxfId="2" priority="5" operator="containsText" text="X">
      <formula>NOT(ISERROR(SEARCH("X",AL52:AR61)))</formula>
    </cfRule>
  </conditionalFormatting>
  <conditionalFormatting sqref="B52:AK61">
    <cfRule type="containsText" dxfId="3" priority="6" operator="containsText" text="X">
      <formula>NOT(ISERROR(SEARCH("X",B52:AK61)))</formula>
    </cfRule>
  </conditionalFormatting>
  <conditionalFormatting sqref="AS7:AS16">
    <cfRule type="cellIs" dxfId="1" priority="7" operator="equal">
      <formula>"X"</formula>
    </cfRule>
  </conditionalFormatting>
  <conditionalFormatting sqref="AT7:AT16">
    <cfRule type="cellIs" dxfId="1" priority="8" operator="equal">
      <formula>"X"</formula>
    </cfRule>
  </conditionalFormatting>
  <conditionalFormatting sqref="AG22:AG31">
    <cfRule type="cellIs" dxfId="1" priority="9" operator="equal">
      <formula>"X"</formula>
    </cfRule>
  </conditionalFormatting>
  <conditionalFormatting sqref="AH22:AH31">
    <cfRule type="cellIs" dxfId="1" priority="10" operator="equal">
      <formula>"X"</formula>
    </cfRule>
  </conditionalFormatting>
  <conditionalFormatting sqref="AG37:AG46">
    <cfRule type="containsText" dxfId="4" priority="11" operator="containsText" text="X">
      <formula>NOT(ISERROR(SEARCH("X",AG37:AG46)))</formula>
    </cfRule>
  </conditionalFormatting>
  <conditionalFormatting sqref="AH37:AH46">
    <cfRule type="containsText" dxfId="5" priority="12" operator="containsText" text="X">
      <formula>NOT(ISERROR(SEARCH("X",AH37:AH46)))</formula>
    </cfRule>
  </conditionalFormatting>
  <conditionalFormatting sqref="AS52:AT61">
    <cfRule type="containsText" dxfId="6" priority="13" operator="containsText" text="X">
      <formula>NOT(ISERROR(SEARCH("X",AS52:AT61)))</formula>
    </cfRule>
  </conditionalFormatting>
  <printOptions gridLines="false" gridLinesSet="true"/>
  <pageMargins left="0.25" right="0.25" top="0.75" bottom="0.75" header="0.3" footer="0.3"/>
  <pageSetup paperSize="14" orientation="landscape" scale="85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92D050"/>
    <outlinePr summaryBelow="1" summaryRight="1"/>
  </sheetPr>
  <dimension ref="A1:BF18"/>
  <sheetViews>
    <sheetView tabSelected="0" workbookViewId="0" zoomScale="89" zoomScaleNormal="89" showGridLines="false" showRowColHeaders="1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defaultRowHeight="14.4" outlineLevelRow="0" outlineLevelCol="0"/>
  <cols>
    <col min="1" max="1" width="48.28515625" customWidth="true" style="0"/>
    <col min="2" max="2" width="3.7109375" customWidth="true" style="0"/>
    <col min="3" max="3" width="3.7109375" customWidth="true" style="0"/>
    <col min="4" max="4" width="3.7109375" customWidth="true" style="0"/>
    <col min="5" max="5" width="3.7109375" customWidth="true" style="0"/>
    <col min="6" max="6" width="3.7109375" customWidth="true" style="0"/>
    <col min="7" max="7" width="3.7109375" customWidth="true" style="0"/>
    <col min="8" max="8" width="3.7109375" customWidth="true" style="0"/>
    <col min="9" max="9" width="3.7109375" customWidth="true" style="0"/>
    <col min="10" max="10" width="3.7109375" customWidth="true" style="0"/>
    <col min="11" max="11" width="3.7109375" customWidth="true" style="0"/>
    <col min="12" max="12" width="3.7109375" customWidth="true" style="0"/>
    <col min="13" max="13" width="3.7109375" customWidth="true" style="0"/>
    <col min="14" max="14" width="3.7109375" customWidth="true" style="0"/>
    <col min="15" max="15" width="3.7109375" customWidth="true" style="0"/>
    <col min="16" max="16" width="3.7109375" customWidth="true" style="0"/>
    <col min="17" max="17" width="3.7109375" customWidth="true" style="0"/>
    <col min="18" max="18" width="3.7109375" customWidth="true" style="0"/>
    <col min="19" max="19" width="3.7109375" customWidth="true" style="0"/>
    <col min="20" max="20" width="3.7109375" customWidth="true" style="0"/>
    <col min="21" max="21" width="3.7109375" customWidth="true" style="0"/>
    <col min="22" max="22" width="3.7109375" customWidth="true" style="0"/>
    <col min="23" max="23" width="3.7109375" customWidth="true" style="0"/>
    <col min="24" max="24" width="3.7109375" customWidth="true" style="0"/>
    <col min="25" max="25" width="3.7109375" customWidth="true" style="0"/>
    <col min="26" max="26" width="3.7109375" customWidth="true" style="0"/>
    <col min="27" max="27" width="3.7109375" customWidth="true" style="0"/>
    <col min="28" max="28" width="3.7109375" customWidth="true" style="0"/>
    <col min="29" max="29" width="3.7109375" customWidth="true" style="0"/>
    <col min="30" max="30" width="3.7109375" customWidth="true" style="0"/>
    <col min="31" max="31" width="3.7109375" customWidth="true" style="0"/>
    <col min="32" max="32" width="3.7109375" customWidth="true" style="0"/>
    <col min="33" max="33" width="3.7109375" customWidth="true" style="0"/>
    <col min="34" max="34" width="3.7109375" customWidth="true" style="0"/>
    <col min="35" max="35" width="3.7109375" customWidth="true" style="0"/>
    <col min="36" max="36" width="3.7109375" customWidth="true" style="0"/>
    <col min="37" max="37" width="3.7109375" customWidth="true" style="0"/>
    <col min="38" max="38" width="3.7109375" customWidth="true" style="0"/>
    <col min="39" max="39" width="3.7109375" customWidth="true" style="0"/>
    <col min="40" max="40" width="3.7109375" customWidth="true" style="0"/>
    <col min="41" max="41" width="3.7109375" customWidth="true" style="0"/>
    <col min="42" max="42" width="3.7109375" customWidth="true" style="0"/>
    <col min="43" max="43" width="3.7109375" customWidth="true" style="0"/>
    <col min="44" max="44" width="3.7109375" customWidth="true" style="0"/>
    <col min="45" max="45" width="3.7109375" customWidth="true" style="0"/>
    <col min="46" max="46" width="3.7109375" customWidth="true" style="0"/>
    <col min="47" max="47" width="3.7109375" customWidth="true" style="0"/>
    <col min="48" max="48" width="3.7109375" customWidth="true" style="0"/>
    <col min="49" max="49" width="3.7109375" customWidth="true" style="0"/>
    <col min="50" max="50" width="3.7109375" customWidth="true" style="168"/>
    <col min="51" max="51" width="3.7109375" customWidth="true" style="168"/>
    <col min="52" max="52" width="3.7109375" customWidth="true" style="168"/>
    <col min="53" max="53" width="3.7109375" customWidth="true" style="168"/>
    <col min="54" max="54" width="3.7109375" customWidth="true" style="168"/>
    <col min="55" max="55" width="3.7109375" customWidth="true" style="168"/>
    <col min="56" max="56" width="3.7109375" customWidth="true" style="168"/>
    <col min="57" max="57" width="5" customWidth="true" style="0"/>
    <col min="58" max="58" width="5" customWidth="true" style="0"/>
  </cols>
  <sheetData>
    <row r="1" spans="1:58" customHeight="1" ht="23.25">
      <c r="A1" s="39" t="s">
        <v>204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8"/>
      <c r="P1" s="8"/>
      <c r="Q1" s="8"/>
      <c r="R1" s="8"/>
      <c r="S1" s="8"/>
      <c r="T1" s="8"/>
      <c r="U1" s="8"/>
      <c r="V1" s="8"/>
      <c r="W1" s="8"/>
    </row>
    <row r="2" spans="1:58" customHeight="1" ht="15.75"/>
    <row r="3" spans="1:58" customHeight="1" ht="16.5" s="35" customFormat="1">
      <c r="A3" s="427" t="s">
        <v>205</v>
      </c>
      <c r="B3" s="399" t="s">
        <v>3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399" t="s">
        <v>4</v>
      </c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3"/>
      <c r="Z3" s="422" t="s">
        <v>5</v>
      </c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3"/>
      <c r="AL3" s="422" t="s">
        <v>6</v>
      </c>
      <c r="AM3" s="422"/>
      <c r="AN3" s="422"/>
      <c r="AO3" s="422"/>
      <c r="AP3" s="422"/>
      <c r="AQ3" s="422"/>
      <c r="AR3" s="422"/>
      <c r="AS3" s="422"/>
      <c r="AT3" s="422"/>
      <c r="AU3" s="422"/>
      <c r="AV3" s="422"/>
      <c r="AW3" s="422"/>
      <c r="AX3" s="399" t="s">
        <v>7</v>
      </c>
      <c r="AY3" s="430"/>
      <c r="AZ3" s="430"/>
      <c r="BA3" s="430"/>
      <c r="BB3" s="430"/>
      <c r="BC3" s="430"/>
      <c r="BD3" s="431"/>
      <c r="BE3" s="399" t="s">
        <v>8</v>
      </c>
      <c r="BF3" s="423"/>
    </row>
    <row r="4" spans="1:58" customHeight="1" ht="16.5" s="35" customFormat="1">
      <c r="A4" s="428"/>
      <c r="B4" s="407" t="s">
        <v>43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7" t="s">
        <v>43</v>
      </c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9"/>
      <c r="Z4" s="408" t="s">
        <v>43</v>
      </c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9"/>
      <c r="AL4" s="408" t="s">
        <v>43</v>
      </c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7" t="s">
        <v>43</v>
      </c>
      <c r="AY4" s="432"/>
      <c r="AZ4" s="432"/>
      <c r="BA4" s="432"/>
      <c r="BB4" s="432"/>
      <c r="BC4" s="432"/>
      <c r="BD4" s="433"/>
      <c r="BE4" s="407">
        <v>2022</v>
      </c>
      <c r="BF4" s="409"/>
    </row>
    <row r="5" spans="1:58" customHeight="1" ht="16.5" s="35" customFormat="1">
      <c r="A5" s="429"/>
      <c r="B5" s="62">
        <v>1</v>
      </c>
      <c r="C5" s="33">
        <v>2</v>
      </c>
      <c r="D5" s="33">
        <v>3</v>
      </c>
      <c r="E5" s="33">
        <v>4</v>
      </c>
      <c r="F5" s="33">
        <v>5</v>
      </c>
      <c r="G5" s="33">
        <v>6</v>
      </c>
      <c r="H5" s="33">
        <v>7</v>
      </c>
      <c r="I5" s="33">
        <v>8</v>
      </c>
      <c r="J5" s="33">
        <v>9</v>
      </c>
      <c r="K5" s="33">
        <v>10</v>
      </c>
      <c r="L5" s="33">
        <v>11</v>
      </c>
      <c r="M5" s="86">
        <v>12</v>
      </c>
      <c r="N5" s="62">
        <v>1</v>
      </c>
      <c r="O5" s="33">
        <v>2</v>
      </c>
      <c r="P5" s="33">
        <v>3</v>
      </c>
      <c r="Q5" s="33">
        <v>4</v>
      </c>
      <c r="R5" s="33">
        <v>5</v>
      </c>
      <c r="S5" s="33">
        <v>6</v>
      </c>
      <c r="T5" s="33">
        <v>7</v>
      </c>
      <c r="U5" s="33">
        <v>8</v>
      </c>
      <c r="V5" s="33">
        <v>9</v>
      </c>
      <c r="W5" s="33">
        <v>10</v>
      </c>
      <c r="X5" s="33">
        <v>11</v>
      </c>
      <c r="Y5" s="34">
        <v>12</v>
      </c>
      <c r="Z5" s="32">
        <v>1</v>
      </c>
      <c r="AA5" s="33">
        <v>2</v>
      </c>
      <c r="AB5" s="33">
        <v>3</v>
      </c>
      <c r="AC5" s="33">
        <v>4</v>
      </c>
      <c r="AD5" s="33">
        <v>5</v>
      </c>
      <c r="AE5" s="33">
        <v>6</v>
      </c>
      <c r="AF5" s="33">
        <v>7</v>
      </c>
      <c r="AG5" s="33">
        <v>8</v>
      </c>
      <c r="AH5" s="33">
        <v>9</v>
      </c>
      <c r="AI5" s="33">
        <v>10</v>
      </c>
      <c r="AJ5" s="33">
        <v>11</v>
      </c>
      <c r="AK5" s="34">
        <v>12</v>
      </c>
      <c r="AL5" s="32">
        <v>1</v>
      </c>
      <c r="AM5" s="33">
        <v>2</v>
      </c>
      <c r="AN5" s="33">
        <v>3</v>
      </c>
      <c r="AO5" s="33">
        <v>4</v>
      </c>
      <c r="AP5" s="33">
        <v>5</v>
      </c>
      <c r="AQ5" s="33">
        <v>6</v>
      </c>
      <c r="AR5" s="33">
        <v>7</v>
      </c>
      <c r="AS5" s="33">
        <v>8</v>
      </c>
      <c r="AT5" s="33">
        <v>9</v>
      </c>
      <c r="AU5" s="33">
        <v>10</v>
      </c>
      <c r="AV5" s="33">
        <v>11</v>
      </c>
      <c r="AW5" s="86">
        <v>12</v>
      </c>
      <c r="AX5" s="348">
        <v>6</v>
      </c>
      <c r="AY5" s="349">
        <v>7</v>
      </c>
      <c r="AZ5" s="349">
        <v>8</v>
      </c>
      <c r="BA5" s="349">
        <v>9</v>
      </c>
      <c r="BB5" s="349">
        <v>10</v>
      </c>
      <c r="BC5" s="349">
        <v>11</v>
      </c>
      <c r="BD5" s="350">
        <v>12</v>
      </c>
      <c r="BE5" s="62">
        <v>6</v>
      </c>
      <c r="BF5" s="34">
        <v>12</v>
      </c>
    </row>
    <row r="6" spans="1:58" customHeight="1" ht="18" s="35" customFormat="1">
      <c r="A6" s="377" t="s">
        <v>20</v>
      </c>
      <c r="B6" s="136" t="str">
        <f>IF(COUNTIF(Comunal!$B$7:$B$16,"x")&gt;=1,"x","")</f>
        <v>x</v>
      </c>
      <c r="C6" s="116" t="str">
        <f>IF(COUNTIF(Comunal!$C$7:$C$16,"x")&gt;=1,"x","")</f>
        <v>x</v>
      </c>
      <c r="D6" s="116" t="str">
        <f>IF(COUNTIF(Comunal!$D$7:$D$16,"x")&gt;=1,"x","")</f>
        <v>x</v>
      </c>
      <c r="E6" s="116" t="str">
        <f>IF(COUNTIF(Comunal!$E$7:$E$16,"x")&gt;=1,"x","")</f>
        <v>x</v>
      </c>
      <c r="F6" s="116" t="str">
        <f>IF(COUNTIF(Comunal!$F$7:$F$16,"x")&gt;=1,"x","")</f>
        <v>x</v>
      </c>
      <c r="G6" s="116" t="str">
        <f>IF(COUNTIF(Comunal!$G$7:$G$16,"x")&gt;=1,"x","")</f>
        <v>x</v>
      </c>
      <c r="H6" s="116" t="str">
        <f>IF(COUNTIF(Comunal!$H$7:$H$16,"x")&gt;=1,"x","")</f>
        <v>x</v>
      </c>
      <c r="I6" s="116" t="str">
        <f>IF(COUNTIF(Comunal!$I$7:$I$16,"x")&gt;=1,"x","")</f>
        <v>x</v>
      </c>
      <c r="J6" s="116" t="str">
        <f>IF(COUNTIF(Comunal!$J$7:$J$16,"x")&gt;=1,"x","")</f>
        <v>x</v>
      </c>
      <c r="K6" s="116" t="str">
        <f>IF(COUNTIF(Comunal!$K$7:$K$16,"x")&gt;=1,"x","")</f>
        <v>x</v>
      </c>
      <c r="L6" s="116" t="str">
        <f>IF(COUNTIF(Comunal!$L$7:$L$16,"x")&gt;=1,"x","")</f>
        <v/>
      </c>
      <c r="M6" s="117" t="str">
        <f>IF(COUNTIF(Comunal!$M$7:$M$16,"x")&gt;=1,"x","")</f>
        <v/>
      </c>
      <c r="N6" s="136" t="str">
        <f>IF(COUNTIF(Comunal!$N$7:$N$16,"x")&gt;=1,"x","")</f>
        <v/>
      </c>
      <c r="O6" s="116" t="str">
        <f>IF(COUNTIF(Comunal!$O$7:$O$16,"x")&gt;=1,"x","")</f>
        <v/>
      </c>
      <c r="P6" s="116" t="str">
        <f>IF(COUNTIF(Comunal!$P$7:$P$16,"x")&gt;=1,"x","")</f>
        <v>x</v>
      </c>
      <c r="Q6" s="116" t="str">
        <f>IF(COUNTIF(Comunal!$Q$7:$Q$16,"x")&gt;=1,"x","")</f>
        <v/>
      </c>
      <c r="R6" s="116" t="str">
        <f>IF(COUNTIF(Comunal!$R$7:$R$16,"x")&gt;=1,"x","")</f>
        <v/>
      </c>
      <c r="S6" s="116" t="str">
        <f>IF(COUNTIF(Comunal!$S$7:$S$16,"x")&gt;=1,"x","")</f>
        <v/>
      </c>
      <c r="T6" s="116" t="str">
        <f>IF(COUNTIF(Comunal!$T$7:$T$16,"x")&gt;=1,"x","")</f>
        <v/>
      </c>
      <c r="U6" s="116" t="str">
        <f>IF(COUNTIF(Comunal!$U$7:$U$16,"x")&gt;=1,"x","")</f>
        <v>x</v>
      </c>
      <c r="V6" s="116" t="str">
        <f>IF(COUNTIF(Comunal!$V$7:$V$16,"x")&gt;=1,"x","")</f>
        <v>x</v>
      </c>
      <c r="W6" s="116" t="str">
        <f>IF(COUNTIF(Comunal!$W$7:$W$16,"x")&gt;=1,"x","")</f>
        <v>x</v>
      </c>
      <c r="X6" s="116" t="str">
        <f>IF(COUNTIF(Comunal!$X$7:$X$16,"x")&gt;=1,"x","")</f>
        <v/>
      </c>
      <c r="Y6" s="117" t="str">
        <f>IF(COUNTIF(Comunal!$Y$7:$Y$16,"x")&gt;=1,"x","")</f>
        <v/>
      </c>
      <c r="Z6" s="136" t="str">
        <f>IF(COUNTIF(Comunal!$Z$7:$Z$16,"x")&gt;=1,"x","")</f>
        <v/>
      </c>
      <c r="AA6" s="116" t="str">
        <f>IF(COUNTIF(Comunal!$AA$7:$AA$16,"x")&gt;=1,"x","")</f>
        <v/>
      </c>
      <c r="AB6" s="116" t="str">
        <f>IF(COUNTIF(Comunal!$AB$7:$AB$16,"x")&gt;=1,"x","")</f>
        <v>x</v>
      </c>
      <c r="AC6" s="116" t="str">
        <f>IF(COUNTIF(Comunal!$AC$7:$AC$16,"x")&gt;=1,"x","")</f>
        <v/>
      </c>
      <c r="AD6" s="116" t="str">
        <f>IF(COUNTIF(Comunal!$AD$7:$AD$16,"x")&gt;=1,"x","")</f>
        <v/>
      </c>
      <c r="AE6" s="116" t="str">
        <f>IF(COUNTIF(Comunal!$AE$7:$AE$16,"x")&gt;=1,"x","")</f>
        <v/>
      </c>
      <c r="AF6" s="116" t="str">
        <f>IF(COUNTIF(Comunal!$AF$7:$AF$16,"x")&gt;=1,"x","")</f>
        <v/>
      </c>
      <c r="AG6" s="116" t="str">
        <f>IF(COUNTIF(Comunal!$AG$7:$AG$16,"x")&gt;=1,"x","")</f>
        <v/>
      </c>
      <c r="AH6" s="116" t="str">
        <f>IF(COUNTIF(Comunal!$AH$7:$AH$16,"x")&gt;=1,"x","")</f>
        <v>x</v>
      </c>
      <c r="AI6" s="116" t="str">
        <f>IF(COUNTIF(Comunal!$AI$7:$AI$16,"x")&gt;=1,"x","")</f>
        <v>x</v>
      </c>
      <c r="AJ6" s="116" t="str">
        <f>IF(COUNTIF(Comunal!$AJ$7:$AJ$16,"x")&gt;=1,"x","")</f>
        <v/>
      </c>
      <c r="AK6" s="224" t="str">
        <f>IF(COUNTIF(Comunal!$AK$7:$AK$16,"x")&gt;=1,"x","")</f>
        <v/>
      </c>
      <c r="AL6" s="226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326"/>
      <c r="AX6" s="359" t="str">
        <f>IF(COUNTIF(Comunal!AL$7:$AL$16,"x")&gt;=1,"x","")</f>
        <v/>
      </c>
      <c r="AY6" s="360" t="str">
        <f>IF(COUNTIF(Comunal!AM$7:$AM$16,"x")&gt;=1,"x","")</f>
        <v/>
      </c>
      <c r="AZ6" s="360" t="str">
        <f>IF(COUNTIF(Comunal!AN$7:$AN$16,"x")&gt;=1,"x","")</f>
        <v/>
      </c>
      <c r="BA6" s="360" t="str">
        <f>IF(COUNTIF(Comunal!AO$7:$AO$16,"x")&gt;=1,"x","")</f>
        <v/>
      </c>
      <c r="BB6" s="360" t="str">
        <f>IF(COUNTIF(Comunal!AP$7:$AP$16,"x")&gt;=1,"x","")</f>
        <v/>
      </c>
      <c r="BC6" s="360" t="str">
        <f>IF(COUNTIF(Comunal!AQ$7:$AQ$16,"x")&gt;=1,"x","")</f>
        <v/>
      </c>
      <c r="BD6" s="361" t="str">
        <f>IF(COUNTIF(Comunal!AR$7:$AR$16,"x")&gt;=1,"x","")</f>
        <v/>
      </c>
      <c r="BE6" s="355" t="str">
        <f>IF(COUNTIF(Comunal!$AS$7:$AS$16,"x")&gt;=1,"x","")</f>
        <v>x</v>
      </c>
      <c r="BF6" s="117" t="str">
        <f>IF(COUNTIF(Comunal!$AT$7:$AT$16,"x")&gt;=1,"x","")</f>
        <v/>
      </c>
    </row>
    <row r="7" spans="1:58" customHeight="1" ht="18" s="35" customFormat="1">
      <c r="A7" s="378" t="s">
        <v>21</v>
      </c>
      <c r="B7" s="75" t="str">
        <f>IF(COUNTIF(Comunal!$B$22:$B$31,"x")&gt;=1,"x","")</f>
        <v>x</v>
      </c>
      <c r="C7" s="118" t="str">
        <f>IF(COUNTIF(Comunal!$C$22:$C$31,"x")&gt;=1,"x","")</f>
        <v>x</v>
      </c>
      <c r="D7" s="118" t="str">
        <f>IF(COUNTIF(Comunal!$D$22:$D$31,"x")&gt;=1,"x","")</f>
        <v>x</v>
      </c>
      <c r="E7" s="118" t="str">
        <f>IF(COUNTIF(Comunal!$E$22:$E$31,"x")&gt;=1,"x","")</f>
        <v>x</v>
      </c>
      <c r="F7" s="118" t="str">
        <f>IF(COUNTIF(Comunal!$F$22:$F$31,"x")&gt;=1,"x","")</f>
        <v>x</v>
      </c>
      <c r="G7" s="118" t="str">
        <f>IF(COUNTIF(Comunal!$G$22:$G$31,"x")&gt;=1,"x","")</f>
        <v>x</v>
      </c>
      <c r="H7" s="118" t="str">
        <f>IF(COUNTIF(Comunal!$H$22:$H$31,"x")&gt;=1,"x","")</f>
        <v>x</v>
      </c>
      <c r="I7" s="118" t="str">
        <f>IF(COUNTIF(Comunal!$I$22:$I$31,"x")&gt;=1,"x","")</f>
        <v>x</v>
      </c>
      <c r="J7" s="118" t="str">
        <f>IF(COUNTIF(Comunal!$J$22:$J$31,"x")&gt;=1,"x","")</f>
        <v>x</v>
      </c>
      <c r="K7" s="118" t="str">
        <f>IF(COUNTIF(Comunal!$K$22:$K$31,"x")&gt;=1,"x","")</f>
        <v>x</v>
      </c>
      <c r="L7" s="118" t="str">
        <f>IF(COUNTIF(Comunal!$L$22:$L$31,"x")&gt;=1,"x","")</f>
        <v/>
      </c>
      <c r="M7" s="119" t="str">
        <f>IF(COUNTIF(Comunal!$M$22:$M$31,"x")&gt;=1,"x","")</f>
        <v/>
      </c>
      <c r="N7" s="75" t="str">
        <f>IF(COUNTIF(Comunal!$N$22:$N$31,"x")&gt;=1,"x","")</f>
        <v/>
      </c>
      <c r="O7" s="118" t="str">
        <f>IF(COUNTIF(Comunal!$O$22:$O$31,"x")&gt;=1,"x","")</f>
        <v/>
      </c>
      <c r="P7" s="118" t="str">
        <f>IF(COUNTIF(Comunal!$P$22:$P$31,"x")&gt;=1,"x","")</f>
        <v>x</v>
      </c>
      <c r="Q7" s="118" t="str">
        <f>IF(COUNTIF(Comunal!$Q$22:$Q$31,"x")&gt;=1,"x","")</f>
        <v/>
      </c>
      <c r="R7" s="118" t="str">
        <f>IF(COUNTIF(Comunal!$R$22:$R$31,"x")&gt;=1,"x","")</f>
        <v/>
      </c>
      <c r="S7" s="118" t="str">
        <f>IF(COUNTIF(Comunal!$S$22:$S$31,"x")&gt;=1,"x","")</f>
        <v/>
      </c>
      <c r="T7" s="118" t="str">
        <f>IF(COUNTIF(Comunal!$T$22:$T$31,"x")&gt;=1,"x","")</f>
        <v/>
      </c>
      <c r="U7" s="118" t="str">
        <f>IF(COUNTIF(Comunal!$U$22:$U$31,"x")&gt;=1,"x","")</f>
        <v/>
      </c>
      <c r="V7" s="118" t="str">
        <f>IF(COUNTIF(Comunal!$V$22:$V$31,"x")&gt;=1,"x","")</f>
        <v>x</v>
      </c>
      <c r="W7" s="118" t="str">
        <f>IF(COUNTIF(Comunal!$W$22:$W$31,"x")&gt;=1,"x","")</f>
        <v>x</v>
      </c>
      <c r="X7" s="118" t="str">
        <f>IF(COUNTIF(Comunal!$X$22:$X$31,"x")&gt;=1,"x","")</f>
        <v/>
      </c>
      <c r="Y7" s="119" t="str">
        <f>IF(COUNTIF(Comunal!$Y$22:$Y$31,"x")&gt;=1,"x","")</f>
        <v/>
      </c>
      <c r="Z7" s="87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225"/>
      <c r="AL7" s="97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209"/>
      <c r="AX7" s="330" t="str">
        <f>IF(COUNTIF(Comunal!AL$22:$AL$31,"x")&gt;=1,"x","")</f>
        <v/>
      </c>
      <c r="AY7" s="328" t="str">
        <f>IF(COUNTIF(Comunal!AM$22:$AM$31,"x")&gt;=1,"x","")</f>
        <v/>
      </c>
      <c r="AZ7" s="328" t="str">
        <f>IF(COUNTIF(Comunal!AN$22:$AN$31,"x")&gt;=1,"x","")</f>
        <v/>
      </c>
      <c r="BA7" s="328" t="str">
        <f>IF(COUNTIF(Comunal!AO$22:$AO$31,"x")&gt;=1,"x","")</f>
        <v/>
      </c>
      <c r="BB7" s="328" t="str">
        <f>IF(COUNTIF(Comunal!AP$22:$AP$31,"x")&gt;=1,"x","")</f>
        <v/>
      </c>
      <c r="BC7" s="328" t="str">
        <f>IF(COUNTIF(Comunal!AQ$22:$AQ$31,"x")&gt;=1,"x","")</f>
        <v/>
      </c>
      <c r="BD7" s="331" t="str">
        <f>IF(COUNTIF(Comunal!AR$22:$AR$31,"x")&gt;=1,"x","")</f>
        <v/>
      </c>
      <c r="BE7" s="337" t="str">
        <f>IF(COUNTIF(Comunal!$AG$22:$AG$31,"x")&gt;=1,"x","")</f>
        <v>x</v>
      </c>
      <c r="BF7" s="119" t="str">
        <f>IF(COUNTIF(Comunal!$AH$22:$AH$31,"x")&gt;=1,"x","")</f>
        <v/>
      </c>
    </row>
    <row r="8" spans="1:58" customHeight="1" ht="18" s="35" customFormat="1">
      <c r="A8" s="378" t="s">
        <v>22</v>
      </c>
      <c r="B8" s="75" t="str">
        <f>IF(COUNTIF(Comunal!$B$37:$B$46,"x")&gt;=1,"x","")</f>
        <v>x</v>
      </c>
      <c r="C8" s="118" t="str">
        <f>IF(COUNTIF(Comunal!$C$37:$C$46,"x")&gt;=1,"x","")</f>
        <v>x</v>
      </c>
      <c r="D8" s="118" t="str">
        <f>IF(COUNTIF(Comunal!$D$37:$D$46,"x")&gt;=1,"x","")</f>
        <v>x</v>
      </c>
      <c r="E8" s="118" t="str">
        <f>IF(COUNTIF(Comunal!$E$37:$E$46,"x")&gt;=1,"x","")</f>
        <v>x</v>
      </c>
      <c r="F8" s="118" t="str">
        <f>IF(COUNTIF(Comunal!$F$37:$F$46,"x")&gt;=1,"x","")</f>
        <v>x</v>
      </c>
      <c r="G8" s="118" t="str">
        <f>IF(COUNTIF(Comunal!$G$37:$G$46,"x")&gt;=1,"x","")</f>
        <v>x</v>
      </c>
      <c r="H8" s="118" t="str">
        <f>IF(COUNTIF(Comunal!$H$37:$H$46,"x")&gt;=1,"x","")</f>
        <v>x</v>
      </c>
      <c r="I8" s="118" t="str">
        <f>IF(COUNTIF(Comunal!$I$37:$I$46,"x")&gt;=1,"x","")</f>
        <v>x</v>
      </c>
      <c r="J8" s="118" t="str">
        <f>IF(COUNTIF(Comunal!$J$37:$J$46,"x")&gt;=1,"x","")</f>
        <v>x</v>
      </c>
      <c r="K8" s="118" t="str">
        <f>IF(COUNTIF(Comunal!$K$37:$K$46,"x")&gt;=1,"x","")</f>
        <v>x</v>
      </c>
      <c r="L8" s="118" t="str">
        <f>IF(COUNTIF(Comunal!$L$37:$L$46,"x")&gt;=1,"x","")</f>
        <v/>
      </c>
      <c r="M8" s="119" t="str">
        <f>IF(COUNTIF(Comunal!$M$37:$M$46,"x")&gt;=1,"x","")</f>
        <v/>
      </c>
      <c r="N8" s="75" t="str">
        <f>IF(COUNTIF(Comunal!$N$37:$N$46,"x")&gt;=1,"x","")</f>
        <v/>
      </c>
      <c r="O8" s="118" t="str">
        <f>IF(COUNTIF(Comunal!$O$37:$O$46,"x")&gt;=1,"x","")</f>
        <v/>
      </c>
      <c r="P8" s="118" t="str">
        <f>IF(COUNTIF(Comunal!$P$37:$P$46,"x")&gt;=1,"x","")</f>
        <v/>
      </c>
      <c r="Q8" s="118" t="str">
        <f>IF(COUNTIF(Comunal!$Q$37:$Q$46,"x")&gt;=1,"x","")</f>
        <v/>
      </c>
      <c r="R8" s="118" t="str">
        <f>IF(COUNTIF(Comunal!$R$37:$R$46,"x")&gt;=1,"x","")</f>
        <v/>
      </c>
      <c r="S8" s="118" t="str">
        <f>IF(COUNTIF(Comunal!$S$37:$S$46,"x")&gt;=1,"x","")</f>
        <v/>
      </c>
      <c r="T8" s="118" t="str">
        <f>IF(COUNTIF(Comunal!$T$37:$T$46,"x")&gt;=1,"x","")</f>
        <v/>
      </c>
      <c r="U8" s="118" t="str">
        <f>IF(COUNTIF(Comunal!$U$37:$U$46,"x")&gt;=1,"x","")</f>
        <v/>
      </c>
      <c r="V8" s="118" t="str">
        <f>IF(COUNTIF(Comunal!$V$37:$V$46,"x")&gt;=1,"x","")</f>
        <v>x</v>
      </c>
      <c r="W8" s="118" t="str">
        <f>IF(COUNTIF(Comunal!$W$37:$W$46,"x")&gt;=1,"x","")</f>
        <v>x</v>
      </c>
      <c r="X8" s="118" t="str">
        <f>IF(COUNTIF(Comunal!$X$37:$X$46,"x")&gt;=1,"x","")</f>
        <v/>
      </c>
      <c r="Y8" s="119" t="str">
        <f>IF(COUNTIF(Comunal!$Y$37:$Y$46,"x")&gt;=1,"x","")</f>
        <v/>
      </c>
      <c r="Z8" s="90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209"/>
      <c r="AL8" s="97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209"/>
      <c r="AX8" s="330" t="str">
        <f>IF(COUNTIF(Comunal!AL$37:$AL$46,"x")&gt;=1,"x","")</f>
        <v/>
      </c>
      <c r="AY8" s="328" t="str">
        <f>IF(COUNTIF(Comunal!AM$37:$AM$46,"x")&gt;=1,"x","")</f>
        <v/>
      </c>
      <c r="AZ8" s="328" t="str">
        <f>IF(COUNTIF(Comunal!AN$37:$AN$46,"x")&gt;=1,"x","")</f>
        <v/>
      </c>
      <c r="BA8" s="328" t="str">
        <f>IF(COUNTIF(Comunal!AO$37:$AO$46,"x")&gt;=1,"x","")</f>
        <v/>
      </c>
      <c r="BB8" s="328" t="str">
        <f>IF(COUNTIF(Comunal!AP$37:$AP$46,"x")&gt;=1,"x","")</f>
        <v/>
      </c>
      <c r="BC8" s="328" t="str">
        <f>IF(COUNTIF(Comunal!AQ$37:$AQ$46,"x")&gt;=1,"x","")</f>
        <v/>
      </c>
      <c r="BD8" s="331" t="str">
        <f>IF(COUNTIF(Comunal!AR$37:$AR$46,"x")&gt;=1,"x","")</f>
        <v/>
      </c>
      <c r="BE8" s="337" t="str">
        <f>IF(COUNTIF(Comunal!$AG$37:$AG$46,"x")&gt;=1,"x","")</f>
        <v/>
      </c>
      <c r="BF8" s="119" t="str">
        <f>IF(COUNTIF(Comunal!$AH$37:$AH$46,"x")&gt;=1,"x","")</f>
        <v/>
      </c>
    </row>
    <row r="9" spans="1:58" customHeight="1" ht="18" s="35" customFormat="1">
      <c r="A9" s="378" t="s">
        <v>23</v>
      </c>
      <c r="B9" s="75" t="str">
        <f>IF(Establecimiento!E120&gt;=1,"x","")</f>
        <v/>
      </c>
      <c r="C9" s="118" t="str">
        <f>IF(Establecimiento!F120&gt;=1,"x","")</f>
        <v/>
      </c>
      <c r="D9" s="118" t="str">
        <f>IF(Establecimiento!G120&gt;=1,"x","")</f>
        <v/>
      </c>
      <c r="E9" s="118" t="str">
        <f>IF(Establecimiento!H120&gt;=1,"x","")</f>
        <v/>
      </c>
      <c r="F9" s="118" t="str">
        <f>IF(Establecimiento!I120&gt;=1,"x","")</f>
        <v/>
      </c>
      <c r="G9" s="118" t="str">
        <f>IF(Establecimiento!J120&gt;=1,"x","")</f>
        <v/>
      </c>
      <c r="H9" s="118" t="str">
        <f>IF(Establecimiento!K120&gt;=1,"x","")</f>
        <v/>
      </c>
      <c r="I9" s="118" t="str">
        <f>IF(Establecimiento!L120&gt;=1,"x","")</f>
        <v/>
      </c>
      <c r="J9" s="118" t="str">
        <f>IF(Establecimiento!M120&gt;=1,"x","")</f>
        <v/>
      </c>
      <c r="K9" s="118" t="str">
        <f>IF(Establecimiento!N120&gt;=1,"x","")</f>
        <v/>
      </c>
      <c r="L9" s="118" t="str">
        <f>IF(Establecimiento!O120&gt;=1,"x","")</f>
        <v/>
      </c>
      <c r="M9" s="119" t="str">
        <f>IF(Establecimiento!P120&gt;=1,"x","")</f>
        <v/>
      </c>
      <c r="N9" s="75" t="str">
        <f>IF(Establecimiento!Q120&gt;=1,"x","")</f>
        <v/>
      </c>
      <c r="O9" s="118" t="str">
        <f>IF(Establecimiento!R120&gt;=1,"x","")</f>
        <v/>
      </c>
      <c r="P9" s="118" t="str">
        <f>IF(Establecimiento!S120&gt;=1,"x","")</f>
        <v/>
      </c>
      <c r="Q9" s="118" t="str">
        <f>IF(Establecimiento!T120&gt;=1,"x","")</f>
        <v/>
      </c>
      <c r="R9" s="118" t="str">
        <f>IF(Establecimiento!U120&gt;=1,"x","")</f>
        <v/>
      </c>
      <c r="S9" s="118" t="str">
        <f>IF(Establecimiento!V120&gt;=1,"x","")</f>
        <v/>
      </c>
      <c r="T9" s="118" t="str">
        <f>IF(Establecimiento!W120&gt;=1,"x","")</f>
        <v/>
      </c>
      <c r="U9" s="118" t="str">
        <f>IF(Establecimiento!X120&gt;=1,"x","")</f>
        <v/>
      </c>
      <c r="V9" s="118" t="str">
        <f>IF(Establecimiento!Y120&gt;=1,"x","")</f>
        <v/>
      </c>
      <c r="W9" s="118" t="str">
        <f>IF(Establecimiento!Z120&gt;=1,"x","")</f>
        <v/>
      </c>
      <c r="X9" s="118" t="str">
        <f>IF(Establecimiento!AA120&gt;=1,"x","")</f>
        <v/>
      </c>
      <c r="Y9" s="119" t="str">
        <f>IF(Establecimiento!AB120&gt;=1,"x","")</f>
        <v/>
      </c>
      <c r="Z9" s="97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09"/>
      <c r="AL9" s="22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327"/>
      <c r="AX9" s="330" t="str">
        <f>IF(Establecimiento!$AO120&gt;=1,"x","")</f>
        <v/>
      </c>
      <c r="AY9" s="328" t="str">
        <f>IF(Establecimiento!$AP120&gt;=1,"x","")</f>
        <v/>
      </c>
      <c r="AZ9" s="328" t="str">
        <f>IF(Establecimiento!$AQ120&gt;=1,"x","")</f>
        <v/>
      </c>
      <c r="BA9" s="328" t="str">
        <f>IF(Establecimiento!$AR120&gt;=1,"x","")</f>
        <v/>
      </c>
      <c r="BB9" s="328" t="str">
        <f>IF(Establecimiento!$AS120&gt;=1,"x","")</f>
        <v/>
      </c>
      <c r="BC9" s="328" t="str">
        <f>IF(Establecimiento!$AT120&gt;=1,"x","")</f>
        <v/>
      </c>
      <c r="BD9" s="331" t="str">
        <f>IF(Establecimiento!$AU120&gt;=1,"x","")</f>
        <v/>
      </c>
      <c r="BE9" s="337" t="str">
        <f>IF(Establecimiento!AV120&gt;=1,"x","")</f>
        <v/>
      </c>
      <c r="BF9" s="119" t="str">
        <f>IF(Establecimiento!AW120&gt;=1,"x","")</f>
        <v/>
      </c>
    </row>
    <row r="10" spans="1:58" customHeight="1" ht="18" s="35" customFormat="1">
      <c r="A10" s="378" t="s">
        <v>24</v>
      </c>
      <c r="B10" s="75" t="str">
        <f>IF(Establecimiento!E121&gt;=1,"x","")</f>
        <v/>
      </c>
      <c r="C10" s="118" t="str">
        <f>IF(Establecimiento!F121&gt;=1,"x","")</f>
        <v/>
      </c>
      <c r="D10" s="118" t="str">
        <f>IF(Establecimiento!G121&gt;=1,"x","")</f>
        <v/>
      </c>
      <c r="E10" s="118" t="str">
        <f>IF(Establecimiento!H121&gt;=1,"x","")</f>
        <v/>
      </c>
      <c r="F10" s="118" t="str">
        <f>IF(Establecimiento!I121&gt;=1,"x","")</f>
        <v/>
      </c>
      <c r="G10" s="118" t="str">
        <f>IF(Establecimiento!J121&gt;=1,"x","")</f>
        <v/>
      </c>
      <c r="H10" s="118" t="str">
        <f>IF(Establecimiento!K121&gt;=1,"x","")</f>
        <v/>
      </c>
      <c r="I10" s="118" t="str">
        <f>IF(Establecimiento!L121&gt;=1,"x","")</f>
        <v/>
      </c>
      <c r="J10" s="118" t="str">
        <f>IF(Establecimiento!M121&gt;=1,"x","")</f>
        <v/>
      </c>
      <c r="K10" s="118" t="str">
        <f>IF(Establecimiento!N121&gt;=1,"x","")</f>
        <v/>
      </c>
      <c r="L10" s="118" t="str">
        <f>IF(Establecimiento!O121&gt;=1,"x","")</f>
        <v/>
      </c>
      <c r="M10" s="119" t="str">
        <f>IF(Establecimiento!P121&gt;=1,"x","")</f>
        <v/>
      </c>
      <c r="N10" s="101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9"/>
      <c r="Z10" s="75" t="str">
        <f>IF(Establecimiento!AC121&gt;=1,"x","")</f>
        <v/>
      </c>
      <c r="AA10" s="118" t="str">
        <f>IF(Establecimiento!AD121&gt;=1,"x","")</f>
        <v/>
      </c>
      <c r="AB10" s="118" t="str">
        <f>IF(Establecimiento!AE121&gt;=1,"x","")</f>
        <v/>
      </c>
      <c r="AC10" s="118" t="str">
        <f>IF(Establecimiento!AF121&gt;=1,"x","")</f>
        <v/>
      </c>
      <c r="AD10" s="118" t="str">
        <f>IF(Establecimiento!AG121&gt;=1,"x","")</f>
        <v/>
      </c>
      <c r="AE10" s="118" t="str">
        <f>IF(Establecimiento!AH121&gt;=1,"x","")</f>
        <v/>
      </c>
      <c r="AF10" s="118" t="str">
        <f>IF(Establecimiento!AI121&gt;=1,"x","")</f>
        <v/>
      </c>
      <c r="AG10" s="118" t="str">
        <f>IF(Establecimiento!AJ121&gt;=1,"x","")</f>
        <v/>
      </c>
      <c r="AH10" s="118" t="str">
        <f>IF(Establecimiento!AK121&gt;=1,"x","")</f>
        <v/>
      </c>
      <c r="AI10" s="118" t="str">
        <f>IF(Establecimiento!AL121&gt;=1,"x","")</f>
        <v/>
      </c>
      <c r="AJ10" s="118" t="str">
        <f>IF(Establecimiento!AM121&gt;=1,"x","")</f>
        <v/>
      </c>
      <c r="AK10" s="145" t="str">
        <f>IF(Establecimiento!AN121&gt;=1,"x","")</f>
        <v/>
      </c>
      <c r="AL10" s="75" t="str">
        <f>IF(Establecimiento!Q121&gt;=1,"x","")</f>
        <v/>
      </c>
      <c r="AM10" s="118" t="str">
        <f>IF(Establecimiento!R121&gt;=1,"x","")</f>
        <v/>
      </c>
      <c r="AN10" s="118" t="str">
        <f>IF(Establecimiento!S121&gt;=1,"x","")</f>
        <v/>
      </c>
      <c r="AO10" s="118" t="str">
        <f>IF(Establecimiento!T121&gt;=1,"x","")</f>
        <v/>
      </c>
      <c r="AP10" s="118" t="str">
        <f>IF(Establecimiento!U121&gt;=1,"x","")</f>
        <v/>
      </c>
      <c r="AQ10" s="118" t="str">
        <f>IF(Establecimiento!V121&gt;=1,"x","")</f>
        <v/>
      </c>
      <c r="AR10" s="118" t="str">
        <f>IF(Establecimiento!W121&gt;=1,"x","")</f>
        <v/>
      </c>
      <c r="AS10" s="118" t="str">
        <f>IF(Establecimiento!X121&gt;=1,"x","")</f>
        <v/>
      </c>
      <c r="AT10" s="118" t="str">
        <f>IF(Establecimiento!Y121&gt;=1,"x","")</f>
        <v/>
      </c>
      <c r="AU10" s="118" t="str">
        <f>IF(Establecimiento!Z121&gt;=1,"x","")</f>
        <v/>
      </c>
      <c r="AV10" s="118" t="str">
        <f>IF(Establecimiento!AA121&gt;=1,"x","")</f>
        <v/>
      </c>
      <c r="AW10" s="145" t="str">
        <f>IF(Establecimiento!AB121&gt;=1,"x","")</f>
        <v/>
      </c>
      <c r="AX10" s="330" t="str">
        <f>IF(Establecimiento!$AO121&gt;=1,"x","")</f>
        <v/>
      </c>
      <c r="AY10" s="328" t="str">
        <f>IF(Establecimiento!$AP121&gt;=1,"x","")</f>
        <v/>
      </c>
      <c r="AZ10" s="328" t="str">
        <f>IF(Establecimiento!$AQ121&gt;=1,"x","")</f>
        <v/>
      </c>
      <c r="BA10" s="328" t="str">
        <f>IF(Establecimiento!$AR121&gt;=1,"x","")</f>
        <v/>
      </c>
      <c r="BB10" s="328" t="str">
        <f>IF(Establecimiento!$AS121&gt;=1,"x","")</f>
        <v/>
      </c>
      <c r="BC10" s="328" t="str">
        <f>IF(Establecimiento!$AT121&gt;=1,"x","")</f>
        <v/>
      </c>
      <c r="BD10" s="331" t="str">
        <f>IF(Establecimiento!$AU121&gt;=1,"x","")</f>
        <v/>
      </c>
      <c r="BE10" s="337" t="str">
        <f>IF(Establecimiento!AV121&gt;=1,"x","")</f>
        <v/>
      </c>
      <c r="BF10" s="119" t="str">
        <f>IF(Establecimiento!AW121&gt;=1,"x","")</f>
        <v/>
      </c>
    </row>
    <row r="11" spans="1:58" customHeight="1" ht="18" s="35" customFormat="1">
      <c r="A11" s="66" t="s">
        <v>25</v>
      </c>
      <c r="B11" s="75" t="str">
        <f>IF(Establecimiento!E123&gt;=1,"x","")</f>
        <v/>
      </c>
      <c r="C11" s="118" t="str">
        <f>IF(Establecimiento!F123&gt;=1,"x","")</f>
        <v/>
      </c>
      <c r="D11" s="118" t="str">
        <f>IF(Establecimiento!G123&gt;=1,"x","")</f>
        <v/>
      </c>
      <c r="E11" s="118" t="str">
        <f>IF(Establecimiento!H123&gt;=1,"x","")</f>
        <v/>
      </c>
      <c r="F11" s="118" t="str">
        <f>IF(Establecimiento!I123&gt;=1,"x","")</f>
        <v/>
      </c>
      <c r="G11" s="118" t="str">
        <f>IF(Establecimiento!J123&gt;=1,"x","")</f>
        <v/>
      </c>
      <c r="H11" s="118" t="str">
        <f>IF(Establecimiento!K123&gt;=1,"x","")</f>
        <v>x</v>
      </c>
      <c r="I11" s="118" t="str">
        <f>IF(Establecimiento!L123&gt;=1,"x","")</f>
        <v>x</v>
      </c>
      <c r="J11" s="118" t="str">
        <f>IF(Establecimiento!M123&gt;=1,"x","")</f>
        <v>x</v>
      </c>
      <c r="K11" s="118" t="str">
        <f>IF(Establecimiento!N123&gt;=1,"x","")</f>
        <v>x</v>
      </c>
      <c r="L11" s="118" t="str">
        <f>IF(Establecimiento!O123&gt;=1,"x","")</f>
        <v/>
      </c>
      <c r="M11" s="119" t="str">
        <f>IF(Establecimiento!P123&gt;=1,"x","")</f>
        <v/>
      </c>
      <c r="N11" s="101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9"/>
      <c r="Z11" s="101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225"/>
      <c r="AL11" s="101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225"/>
      <c r="AX11" s="330" t="str">
        <f>IF(Establecimiento!$AO123&gt;=1,"x","")</f>
        <v/>
      </c>
      <c r="AY11" s="328" t="str">
        <f>IF(Establecimiento!$AP123&gt;=1,"x","")</f>
        <v/>
      </c>
      <c r="AZ11" s="328" t="str">
        <f>IF(Establecimiento!$AQ123&gt;=1,"x","")</f>
        <v/>
      </c>
      <c r="BA11" s="328" t="str">
        <f>IF(Establecimiento!$AR123&gt;=1,"x","")</f>
        <v/>
      </c>
      <c r="BB11" s="328" t="str">
        <f>IF(Establecimiento!$AS123&gt;=1,"x","")</f>
        <v/>
      </c>
      <c r="BC11" s="328" t="str">
        <f>IF(Establecimiento!$AT123&gt;=1,"x","")</f>
        <v/>
      </c>
      <c r="BD11" s="331" t="str">
        <f>IF(Establecimiento!$AU123&gt;=1,"x","")</f>
        <v/>
      </c>
      <c r="BE11" s="356"/>
      <c r="BF11" s="219"/>
    </row>
    <row r="12" spans="1:58" customHeight="1" ht="18" s="35" customFormat="1">
      <c r="A12" s="379" t="s">
        <v>26</v>
      </c>
      <c r="B12" s="144" t="str">
        <f>IF(COUNTIF(Establecimiento!$E$6:$E$116,"x")&gt;=1,"x","")</f>
        <v>x</v>
      </c>
      <c r="C12" s="145" t="str">
        <f>IF(COUNTIF(Establecimiento!$F$6:$F$116,"x")&gt;=1,"x","")</f>
        <v>x</v>
      </c>
      <c r="D12" s="145" t="str">
        <f>IF(COUNTIF(Establecimiento!$G$6:$G$116,"x")&gt;=1,"x","")</f>
        <v>x</v>
      </c>
      <c r="E12" s="145" t="str">
        <f>IF(COUNTIF(Establecimiento!$H$6:$H$116,"x")&gt;=1,"x","")</f>
        <v>x</v>
      </c>
      <c r="F12" s="145" t="str">
        <f>IF(COUNTIF(Establecimiento!$I$6:$I$116,"x")&gt;=1,"x","")</f>
        <v>x</v>
      </c>
      <c r="G12" s="145" t="str">
        <f>IF(COUNTIF(Establecimiento!$J$6:$J$116,"x")&gt;=1,"x","")</f>
        <v>x</v>
      </c>
      <c r="H12" s="145" t="str">
        <f>IF(COUNTIF(Establecimiento!$K$6:$K$116,"x")&gt;=1,"x","")</f>
        <v>x</v>
      </c>
      <c r="I12" s="145" t="str">
        <f>IF(COUNTIF(Establecimiento!$L$6:$L$116,"x")&gt;=1,"x","")</f>
        <v>x</v>
      </c>
      <c r="J12" s="145" t="str">
        <f>IF(COUNTIF(Establecimiento!$M$6:$M$116,"x")&gt;=1,"x","")</f>
        <v>x</v>
      </c>
      <c r="K12" s="145" t="str">
        <f>IF(COUNTIF(Establecimiento!$N$6:$N$116,"x")&gt;=1,"x","")</f>
        <v>x</v>
      </c>
      <c r="L12" s="145" t="str">
        <f>IF(COUNTIF(Establecimiento!$O$6:$O$116,"x")&gt;=1,"x","")</f>
        <v/>
      </c>
      <c r="M12" s="119" t="str">
        <f>IF(COUNTIF(Establecimiento!$P$6:$P$116,"x")&gt;=1,"x","")</f>
        <v/>
      </c>
      <c r="N12" s="97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2"/>
      <c r="Z12" s="97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209"/>
      <c r="AL12" s="101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225"/>
      <c r="AX12" s="330" t="str">
        <f>IF(COUNTIF(Establecimiento!$AO$6:$AO$116,"x")&gt;=1,"x","")</f>
        <v/>
      </c>
      <c r="AY12" s="328" t="str">
        <f>IF(COUNTIF(Establecimiento!$AP$6:$AP$116,"x")&gt;=1,"x","")</f>
        <v/>
      </c>
      <c r="AZ12" s="328" t="str">
        <f>IF(COUNTIF(Establecimiento!$AQ$6:$AQ$116,"x")&gt;=1,"x","")</f>
        <v/>
      </c>
      <c r="BA12" s="328" t="str">
        <f>IF(COUNTIF(Establecimiento!$AR$6:$AR$116,"x")&gt;=1,"x","")</f>
        <v/>
      </c>
      <c r="BB12" s="328" t="str">
        <f>IF(COUNTIF(Establecimiento!$AS$6:$AS$116,"x")&gt;=1,"x","")</f>
        <v/>
      </c>
      <c r="BC12" s="328" t="str">
        <f>IF(COUNTIF(Establecimiento!$AT$6:$AT$116,"x")&gt;=1,"x","")</f>
        <v/>
      </c>
      <c r="BD12" s="331" t="str">
        <f>IF(COUNTIF(Establecimiento!$AU$6:$AU$116,"x")&gt;=1,"x","")</f>
        <v/>
      </c>
      <c r="BE12" s="50"/>
      <c r="BF12" s="219"/>
    </row>
    <row r="13" spans="1:58" customHeight="1" ht="18" s="35" customFormat="1">
      <c r="A13" s="105" t="s">
        <v>27</v>
      </c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9"/>
      <c r="N13" s="97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2"/>
      <c r="Z13" s="58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101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225"/>
      <c r="AX13" s="229"/>
      <c r="AY13" s="329"/>
      <c r="AZ13" s="329"/>
      <c r="BA13" s="329"/>
      <c r="BB13" s="329"/>
      <c r="BC13" s="329"/>
      <c r="BD13" s="219"/>
      <c r="BE13" s="196" t="str">
        <f>IF(COUNTIF(Establecimiento!$AV$6:$AV$116,"x")&gt;=1,"x","")</f>
        <v>x</v>
      </c>
      <c r="BF13" s="119" t="str">
        <f>IF(COUNTIF(Establecimiento!$AW$6:$AW$116,"x")&gt;=1,"x","")</f>
        <v/>
      </c>
    </row>
    <row r="14" spans="1:58" customHeight="1" ht="18" s="35" customFormat="1">
      <c r="A14" s="106" t="s">
        <v>28</v>
      </c>
      <c r="B14" s="220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9"/>
      <c r="N14" s="97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2"/>
      <c r="Z14" s="45" t="str">
        <f>IF(COUNTIF(Establecimiento!$AC$8:$AC$116,"x")&gt;=1,"x","")</f>
        <v/>
      </c>
      <c r="AA14" s="145" t="str">
        <f>IF(COUNTIF(Establecimiento!$AD$8:$AD$116,"x")&gt;=1,"x","")</f>
        <v/>
      </c>
      <c r="AB14" s="145" t="str">
        <f>IF(COUNTIF(Establecimiento!$AE$8:$AE$116,"x")&gt;=1,"x","")</f>
        <v>x</v>
      </c>
      <c r="AC14" s="145" t="str">
        <f>IF(COUNTIF(Establecimiento!$AF$8:$AF$116,"x")&gt;=1,"x","")</f>
        <v/>
      </c>
      <c r="AD14" s="145" t="str">
        <f>IF(COUNTIF(Establecimiento!$AG$8:$AG$116,"x")&gt;=1,"x","")</f>
        <v/>
      </c>
      <c r="AE14" s="145" t="str">
        <f>IF(COUNTIF(Establecimiento!$AH$8:$AH$116,"x")&gt;=1,"x","")</f>
        <v/>
      </c>
      <c r="AF14" s="145" t="str">
        <f>IF(COUNTIF(Establecimiento!$AI$8:$AI$116,"x")&gt;=1,"x","")</f>
        <v/>
      </c>
      <c r="AG14" s="145" t="str">
        <f>IF(COUNTIF(Establecimiento!$AJ$8:$AJ$116,"x")&gt;=1,"x","")</f>
        <v/>
      </c>
      <c r="AH14" s="145" t="str">
        <f>IF(COUNTIF(Establecimiento!$AK$8:$AK$116,"x")&gt;=1,"x","")</f>
        <v>x</v>
      </c>
      <c r="AI14" s="145" t="str">
        <f>IF(COUNTIF(Establecimiento!$AL$8:$AL$116,"x")&gt;=1,"x","")</f>
        <v>x</v>
      </c>
      <c r="AJ14" s="145" t="str">
        <f>IF(COUNTIF(Establecimiento!$AM$8:$AM$116,"x")&gt;=1,"x","")</f>
        <v/>
      </c>
      <c r="AK14" s="145" t="str">
        <f>IF(COUNTIF(Establecimiento!$AN$8:$AN$116,"x")&gt;=1,"x","")</f>
        <v/>
      </c>
      <c r="AL14" s="97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209"/>
      <c r="AX14" s="229"/>
      <c r="AY14" s="329"/>
      <c r="AZ14" s="329"/>
      <c r="BA14" s="329"/>
      <c r="BB14" s="329"/>
      <c r="BC14" s="329"/>
      <c r="BD14" s="219"/>
      <c r="BE14" s="196" t="str">
        <f>IF(COUNTIF(Establecimiento!$AV$8:$AV$116,"x")&gt;=1,"x","")</f>
        <v>x</v>
      </c>
      <c r="BF14" s="119" t="str">
        <f>IF(COUNTIF(Establecimiento!$AW$8:$AW$116,"x")&gt;=1,"x","")</f>
        <v/>
      </c>
    </row>
    <row r="15" spans="1:58" customHeight="1" ht="18" s="35" customFormat="1">
      <c r="A15" s="105" t="s">
        <v>29</v>
      </c>
      <c r="B15" s="220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9"/>
      <c r="N15" s="97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2"/>
      <c r="Z15" s="90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209"/>
      <c r="AL15" s="75" t="str">
        <f>IF(Establecimiento!Q121+Establecimiento!Q122&gt;=1,"x","")</f>
        <v/>
      </c>
      <c r="AM15" s="118" t="str">
        <f>IF(Establecimiento!R121+Establecimiento!R122&gt;=1,"x","")</f>
        <v/>
      </c>
      <c r="AN15" s="118" t="str">
        <f>IF(Establecimiento!S121+Establecimiento!S122&gt;=1,"x","")</f>
        <v/>
      </c>
      <c r="AO15" s="118" t="str">
        <f>IF(Establecimiento!T121+Establecimiento!T122&gt;=1,"x","")</f>
        <v/>
      </c>
      <c r="AP15" s="118" t="str">
        <f>IF(Establecimiento!U121+Establecimiento!U122&gt;=1,"x","")</f>
        <v/>
      </c>
      <c r="AQ15" s="118" t="str">
        <f>IF(Establecimiento!V121+Establecimiento!V122&gt;=1,"x","")</f>
        <v/>
      </c>
      <c r="AR15" s="118" t="str">
        <f>IF(Establecimiento!W121+Establecimiento!W122&gt;=1,"x","")</f>
        <v/>
      </c>
      <c r="AS15" s="118" t="str">
        <f>IF(Establecimiento!X121+Establecimiento!X122&gt;=1,"x","")</f>
        <v/>
      </c>
      <c r="AT15" s="118" t="str">
        <f>IF(Establecimiento!Y121+Establecimiento!Y122&gt;=1,"x","")</f>
        <v/>
      </c>
      <c r="AU15" s="118" t="str">
        <f>IF(Establecimiento!Z121+Establecimiento!Z122&gt;=1,"x","")</f>
        <v/>
      </c>
      <c r="AV15" s="118" t="str">
        <f>IF(Establecimiento!AA121+Establecimiento!AA122&gt;=1,"x","")</f>
        <v/>
      </c>
      <c r="AW15" s="145" t="str">
        <f>IF(Establecimiento!AB121+Establecimiento!AB122&gt;=1,"x","")</f>
        <v/>
      </c>
      <c r="AX15" s="229"/>
      <c r="AY15" s="329"/>
      <c r="AZ15" s="329"/>
      <c r="BA15" s="329"/>
      <c r="BB15" s="329"/>
      <c r="BC15" s="329"/>
      <c r="BD15" s="219"/>
      <c r="BE15" s="50"/>
      <c r="BF15" s="219"/>
    </row>
    <row r="16" spans="1:58" customHeight="1" ht="18">
      <c r="A16" s="188" t="s">
        <v>30</v>
      </c>
      <c r="B16" s="221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3"/>
      <c r="N16" s="215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216"/>
      <c r="Z16" s="99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46"/>
      <c r="AL16" s="215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46"/>
      <c r="AX16" s="362"/>
      <c r="AY16" s="363"/>
      <c r="AZ16" s="363"/>
      <c r="BA16" s="363"/>
      <c r="BB16" s="363"/>
      <c r="BC16" s="363"/>
      <c r="BD16" s="364"/>
      <c r="BE16" s="357" t="str">
        <f>IF(COUNTIF(Establecimiento!$AV$6:$AV$116,"x")&gt;=1,"x","")</f>
        <v>x</v>
      </c>
      <c r="BF16" s="121" t="str">
        <f>IF(COUNTIF(Establecimiento!$AW$6:$AW$116,"x")&gt;=1,"x","")</f>
        <v/>
      </c>
    </row>
    <row r="17" spans="1:58" customHeight="1" ht="15.75">
      <c r="A17" s="10"/>
    </row>
    <row r="18" spans="1:58" customHeight="1" ht="15.75">
      <c r="A18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E3:BF3"/>
    <mergeCell ref="BE4:BF4"/>
    <mergeCell ref="A3:A5"/>
    <mergeCell ref="AL3:AW3"/>
    <mergeCell ref="AL4:AW4"/>
    <mergeCell ref="B3:M3"/>
    <mergeCell ref="N3:Y3"/>
    <mergeCell ref="Z3:AK3"/>
    <mergeCell ref="B4:M4"/>
    <mergeCell ref="N4:Y4"/>
    <mergeCell ref="Z4:AK4"/>
    <mergeCell ref="AX3:BD3"/>
    <mergeCell ref="AX4:BD4"/>
  </mergeCells>
  <conditionalFormatting sqref="BE6:BF16">
    <cfRule type="containsText" dxfId="7" priority="1" operator="containsText" text="X">
      <formula>NOT(ISERROR(SEARCH("X",BE6:BF16)))</formula>
    </cfRule>
  </conditionalFormatting>
  <conditionalFormatting sqref="B6:BD15">
    <cfRule type="containsText" dxfId="7" priority="2" operator="containsText" text="X">
      <formula>NOT(ISERROR(SEARCH("X",B6:BD15)))</formula>
    </cfRule>
  </conditionalFormatting>
  <conditionalFormatting sqref="B16:BD16">
    <cfRule type="containsText" dxfId="8" priority="3" operator="containsText" text="X">
      <formula>NOT(ISERROR(SEARCH("X",B16:BD16)))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26"/>
  <sheetViews>
    <sheetView tabSelected="0" workbookViewId="0" showGridLines="false" showRowColHeaders="1">
      <selection activeCell="W18" sqref="W18"/>
    </sheetView>
  </sheetViews>
  <sheetFormatPr defaultRowHeight="14.4" outlineLevelRow="0" outlineLevelCol="0"/>
  <cols>
    <col min="1" max="1" width="16.140625" customWidth="true" style="0"/>
    <col min="2" max="2" width="34.7109375" customWidth="true" style="0"/>
    <col min="3" max="3" width="6.140625" customWidth="true" style="0"/>
    <col min="4" max="4" width="5" customWidth="true" style="0"/>
    <col min="5" max="5" width="4.85546875" customWidth="true" style="0"/>
    <col min="6" max="6" width="4.7109375" customWidth="true" style="0"/>
    <col min="7" max="7" width="5.28515625" customWidth="true" style="0"/>
    <col min="8" max="8" width="3.85546875" customWidth="true" style="0"/>
    <col min="9" max="9" width="3.85546875" customWidth="true" style="0"/>
    <col min="10" max="10" width="3.7109375" customWidth="true" style="0"/>
    <col min="11" max="11" width="3.7109375" customWidth="true" style="0"/>
    <col min="12" max="12" width="3.7109375" customWidth="true" style="0"/>
    <col min="13" max="13" width="3.7109375" customWidth="true" style="0"/>
    <col min="14" max="14" width="3.7109375" customWidth="true" style="0"/>
    <col min="15" max="15" width="3.7109375" customWidth="true" style="0"/>
    <col min="16" max="16" width="3.7109375" customWidth="true" style="0"/>
    <col min="17" max="17" width="5.7109375" customWidth="true" style="0"/>
    <col min="18" max="18" width="3.85546875" customWidth="true" style="0"/>
    <col min="19" max="19" width="3.7109375" customWidth="true" style="0"/>
    <col min="20" max="20" width="3.7109375" customWidth="true" style="0"/>
    <col min="21" max="21" width="3.7109375" customWidth="true" style="0"/>
    <col min="22" max="22" width="3.7109375" customWidth="true" style="0"/>
    <col min="23" max="23" width="3.7109375" customWidth="true" style="0"/>
    <col min="24" max="24" width="3.5703125" customWidth="true" style="0"/>
    <col min="25" max="25" width="3.5703125" customWidth="true" style="0"/>
  </cols>
  <sheetData>
    <row r="1" spans="1:25" customHeight="1" ht="24" s="103" customFormat="1">
      <c r="A1" s="230" t="str">
        <f>INDICE!A25</f>
        <v>Unidad de Estadística "Registro REM"</v>
      </c>
    </row>
    <row r="2" spans="1:25" customHeight="1" ht="26.25" s="103" customFormat="1">
      <c r="A2" s="233" t="s">
        <v>32</v>
      </c>
      <c r="B2" s="167"/>
    </row>
    <row r="3" spans="1:25" customHeight="1" ht="21" s="103" customFormat="1">
      <c r="A3" s="38" t="s">
        <v>206</v>
      </c>
      <c r="B3" s="102"/>
      <c r="C3" s="434" t="s">
        <v>43</v>
      </c>
      <c r="D3" s="435"/>
      <c r="E3" s="435"/>
      <c r="F3" s="435"/>
      <c r="G3" s="435"/>
      <c r="H3" s="435"/>
      <c r="I3" s="436"/>
      <c r="J3" s="437"/>
      <c r="K3" s="437"/>
      <c r="L3" s="437"/>
      <c r="M3" s="437"/>
      <c r="N3" s="437"/>
      <c r="O3" s="437"/>
      <c r="P3" s="437"/>
    </row>
    <row r="4" spans="1:25" customHeight="1" ht="21" s="103" customFormat="1">
      <c r="A4" s="110" t="s">
        <v>207</v>
      </c>
      <c r="B4" s="111" t="s">
        <v>208</v>
      </c>
      <c r="C4" s="176">
        <v>1</v>
      </c>
      <c r="D4" s="177">
        <v>2</v>
      </c>
      <c r="E4" s="177">
        <v>3</v>
      </c>
      <c r="F4" s="177">
        <v>4</v>
      </c>
      <c r="G4" s="177">
        <v>5</v>
      </c>
      <c r="H4" s="177">
        <v>6</v>
      </c>
      <c r="I4" s="177">
        <v>7</v>
      </c>
      <c r="J4" s="109"/>
      <c r="K4" s="109"/>
      <c r="L4" s="109"/>
      <c r="M4" s="109"/>
      <c r="N4" s="109"/>
      <c r="O4" s="109"/>
      <c r="P4" s="109"/>
    </row>
    <row r="5" spans="1:25" customHeight="1" ht="21" s="103" customFormat="1">
      <c r="A5" s="112"/>
      <c r="B5" s="113"/>
      <c r="C5" s="295"/>
      <c r="D5" s="296"/>
      <c r="E5" s="296"/>
      <c r="F5" s="296"/>
      <c r="G5" s="296"/>
      <c r="H5" s="296"/>
      <c r="I5" s="296"/>
      <c r="J5" s="104"/>
      <c r="K5" s="104"/>
      <c r="L5" s="104"/>
      <c r="M5" s="104"/>
      <c r="N5" s="104"/>
      <c r="O5" s="104"/>
      <c r="P5" s="104"/>
    </row>
    <row r="6" spans="1:25" customHeight="1" ht="21" s="103" customFormat="1"/>
    <row r="7" spans="1:25" customHeight="1" ht="16.5" s="11" customFormat="1">
      <c r="C7" s="399" t="s">
        <v>3</v>
      </c>
      <c r="D7" s="422"/>
      <c r="E7" s="422"/>
      <c r="F7" s="422"/>
      <c r="G7" s="422"/>
      <c r="H7" s="422"/>
      <c r="I7" s="422"/>
      <c r="J7" s="399" t="s">
        <v>4</v>
      </c>
      <c r="K7" s="422"/>
      <c r="L7" s="422"/>
      <c r="M7" s="422"/>
      <c r="N7" s="422"/>
      <c r="O7" s="422"/>
      <c r="P7" s="422"/>
      <c r="Q7" s="399" t="s">
        <v>6</v>
      </c>
      <c r="R7" s="422"/>
      <c r="S7" s="422"/>
      <c r="T7" s="422"/>
      <c r="U7" s="422"/>
      <c r="V7" s="422"/>
      <c r="W7" s="423"/>
    </row>
    <row r="8" spans="1:25" customHeight="1" ht="16.5" s="35" customFormat="1">
      <c r="A8" s="38" t="s">
        <v>209</v>
      </c>
      <c r="B8" s="102"/>
      <c r="C8" s="434" t="s">
        <v>43</v>
      </c>
      <c r="D8" s="435"/>
      <c r="E8" s="435"/>
      <c r="F8" s="435"/>
      <c r="G8" s="435"/>
      <c r="H8" s="435"/>
      <c r="I8" s="435"/>
      <c r="J8" s="434" t="s">
        <v>43</v>
      </c>
      <c r="K8" s="435"/>
      <c r="L8" s="435"/>
      <c r="M8" s="435"/>
      <c r="N8" s="435"/>
      <c r="O8" s="435"/>
      <c r="P8" s="435"/>
      <c r="Q8" s="434" t="s">
        <v>43</v>
      </c>
      <c r="R8" s="435"/>
      <c r="S8" s="435"/>
      <c r="T8" s="435"/>
      <c r="U8" s="435"/>
      <c r="V8" s="435"/>
      <c r="W8" s="436"/>
    </row>
    <row r="9" spans="1:25" customHeight="1" ht="16.5" s="35" customFormat="1">
      <c r="A9" s="399" t="s">
        <v>210</v>
      </c>
      <c r="B9" s="431"/>
      <c r="C9" s="178">
        <v>1</v>
      </c>
      <c r="D9" s="179">
        <v>2</v>
      </c>
      <c r="E9" s="179">
        <v>3</v>
      </c>
      <c r="F9" s="179">
        <v>4</v>
      </c>
      <c r="G9" s="179">
        <v>5</v>
      </c>
      <c r="H9" s="179">
        <v>6</v>
      </c>
      <c r="I9" s="179">
        <v>7</v>
      </c>
      <c r="J9" s="178">
        <v>1</v>
      </c>
      <c r="K9" s="179">
        <v>2</v>
      </c>
      <c r="L9" s="179">
        <v>3</v>
      </c>
      <c r="M9" s="179">
        <v>4</v>
      </c>
      <c r="N9" s="179">
        <v>5</v>
      </c>
      <c r="O9" s="179">
        <v>6</v>
      </c>
      <c r="P9" s="179">
        <v>7</v>
      </c>
      <c r="Q9" s="178">
        <v>1</v>
      </c>
      <c r="R9" s="179">
        <v>2</v>
      </c>
      <c r="S9" s="179">
        <v>3</v>
      </c>
      <c r="T9" s="179">
        <v>4</v>
      </c>
      <c r="U9" s="179">
        <v>5</v>
      </c>
      <c r="V9" s="179">
        <v>6</v>
      </c>
      <c r="W9" s="180">
        <v>7</v>
      </c>
    </row>
    <row r="10" spans="1:25" customHeight="1" ht="16.5" s="35" customFormat="1">
      <c r="A10" s="446" t="s">
        <v>211</v>
      </c>
      <c r="B10" s="447"/>
      <c r="C10" s="290"/>
      <c r="D10" s="291"/>
      <c r="E10" s="291"/>
      <c r="F10" s="291"/>
      <c r="G10" s="291"/>
      <c r="H10" s="291"/>
      <c r="I10" s="291"/>
      <c r="J10" s="290"/>
      <c r="K10" s="291"/>
      <c r="L10" s="291"/>
      <c r="M10" s="291"/>
      <c r="N10" s="291"/>
      <c r="O10" s="291"/>
      <c r="P10" s="291"/>
      <c r="Q10" s="292"/>
      <c r="R10" s="293"/>
      <c r="S10" s="293"/>
      <c r="T10" s="293"/>
      <c r="U10" s="293"/>
      <c r="V10" s="293"/>
      <c r="W10" s="294"/>
    </row>
    <row r="11" spans="1:25" customHeight="1" ht="15.75"/>
    <row r="12" spans="1:25" customHeight="1" ht="16.5" s="102" customFormat="1">
      <c r="A12" s="102" t="s">
        <v>212</v>
      </c>
      <c r="C12" s="440" t="s">
        <v>43</v>
      </c>
      <c r="D12" s="441"/>
      <c r="E12" s="441"/>
      <c r="F12" s="441"/>
      <c r="G12" s="441"/>
      <c r="H12" s="441"/>
      <c r="I12" s="441"/>
      <c r="J12" s="442"/>
      <c r="K12" s="442"/>
      <c r="L12" s="442"/>
      <c r="M12" s="442"/>
      <c r="N12" s="443"/>
    </row>
    <row r="13" spans="1:25" customHeight="1" ht="16.5">
      <c r="A13" s="399" t="s">
        <v>210</v>
      </c>
      <c r="B13" s="430"/>
      <c r="C13" s="178">
        <v>1</v>
      </c>
      <c r="D13" s="179">
        <v>2</v>
      </c>
      <c r="E13" s="179">
        <v>3</v>
      </c>
      <c r="F13" s="179">
        <v>4</v>
      </c>
      <c r="G13" s="179">
        <v>5</v>
      </c>
      <c r="H13" s="179">
        <v>6</v>
      </c>
      <c r="I13" s="179">
        <v>7</v>
      </c>
      <c r="J13" s="179">
        <v>8</v>
      </c>
      <c r="K13" s="180">
        <v>9</v>
      </c>
      <c r="L13" s="180">
        <v>10</v>
      </c>
      <c r="M13" s="180">
        <v>11</v>
      </c>
      <c r="N13" s="180">
        <v>12</v>
      </c>
    </row>
    <row r="14" spans="1:25" customHeight="1" ht="31.5">
      <c r="A14" s="444" t="s">
        <v>213</v>
      </c>
      <c r="B14" s="445"/>
      <c r="C14" s="287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9"/>
    </row>
    <row r="15" spans="1:25" customHeight="1" ht="15.75"/>
    <row r="16" spans="1:25" customHeight="1" ht="16.5">
      <c r="A16" s="102" t="s">
        <v>214</v>
      </c>
      <c r="B16" s="102"/>
      <c r="C16" s="440" t="s">
        <v>43</v>
      </c>
      <c r="D16" s="441"/>
      <c r="E16" s="441"/>
      <c r="F16" s="441"/>
      <c r="G16" s="441"/>
      <c r="H16" s="441"/>
      <c r="I16" s="441"/>
      <c r="J16" s="442"/>
      <c r="K16" s="442"/>
      <c r="L16" s="442"/>
      <c r="M16" s="442"/>
      <c r="N16" s="443"/>
    </row>
    <row r="17" spans="1:25" customHeight="1" ht="31.5">
      <c r="A17" s="298" t="s">
        <v>44</v>
      </c>
      <c r="B17" s="298" t="s">
        <v>45</v>
      </c>
      <c r="C17" s="176">
        <v>1</v>
      </c>
      <c r="D17" s="177">
        <v>2</v>
      </c>
      <c r="E17" s="177">
        <v>3</v>
      </c>
      <c r="F17" s="177">
        <v>4</v>
      </c>
      <c r="G17" s="177">
        <v>5</v>
      </c>
      <c r="H17" s="177">
        <v>6</v>
      </c>
      <c r="I17" s="177">
        <v>7</v>
      </c>
      <c r="J17" s="177">
        <v>8</v>
      </c>
      <c r="K17" s="177">
        <v>9</v>
      </c>
      <c r="L17" s="177">
        <v>10</v>
      </c>
      <c r="M17" s="177">
        <v>11</v>
      </c>
      <c r="N17" s="286">
        <v>12</v>
      </c>
      <c r="O17" s="109"/>
      <c r="P17" s="109"/>
    </row>
    <row r="18" spans="1:25">
      <c r="A18" s="308"/>
      <c r="B18" s="308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</row>
    <row r="19" spans="1:25" s="168" customForma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300"/>
    </row>
    <row r="20" spans="1:25" customHeight="1" ht="17.25">
      <c r="A20" s="297" t="s">
        <v>37</v>
      </c>
    </row>
    <row r="21" spans="1:25" customHeight="1" ht="17.25" s="168" customFormat="1">
      <c r="A21" s="297"/>
      <c r="C21" s="440" t="s">
        <v>43</v>
      </c>
      <c r="D21" s="430"/>
      <c r="E21" s="430"/>
      <c r="F21" s="430"/>
      <c r="G21" s="431"/>
      <c r="H21" s="302"/>
      <c r="I21" s="302"/>
      <c r="J21" s="303"/>
      <c r="K21" s="301"/>
      <c r="L21" s="301"/>
      <c r="M21" s="301"/>
      <c r="N21" s="301"/>
    </row>
    <row r="22" spans="1:25" customHeight="1" ht="16.5">
      <c r="A22" s="448" t="s">
        <v>215</v>
      </c>
      <c r="B22" s="443"/>
      <c r="C22" s="304">
        <v>1</v>
      </c>
      <c r="D22" s="304">
        <v>2</v>
      </c>
      <c r="E22" s="304">
        <v>3</v>
      </c>
      <c r="F22" s="304">
        <v>4</v>
      </c>
      <c r="G22" s="304">
        <v>5</v>
      </c>
      <c r="H22" s="109"/>
      <c r="I22" s="109"/>
      <c r="J22" s="109"/>
      <c r="K22" s="109"/>
      <c r="L22" s="109"/>
      <c r="M22" s="109"/>
      <c r="N22" s="109"/>
    </row>
    <row r="23" spans="1:25" customHeight="1" ht="15.75">
      <c r="A23" s="438" t="s">
        <v>190</v>
      </c>
      <c r="B23" s="439"/>
      <c r="C23" s="306"/>
      <c r="D23" s="306"/>
      <c r="E23" s="307"/>
      <c r="F23" s="307"/>
      <c r="G23" s="307"/>
      <c r="H23" s="109"/>
      <c r="I23" s="109"/>
      <c r="J23" s="109"/>
      <c r="K23" s="109"/>
      <c r="L23" s="109"/>
      <c r="M23" s="109"/>
      <c r="N23" s="109"/>
    </row>
    <row r="24" spans="1:25" customHeight="1" ht="15.75">
      <c r="A24" s="438" t="s">
        <v>216</v>
      </c>
      <c r="B24" s="439"/>
      <c r="C24" s="306"/>
      <c r="D24" s="306"/>
      <c r="E24" s="307"/>
      <c r="F24" s="307"/>
      <c r="G24" s="307"/>
      <c r="H24" s="6"/>
      <c r="I24" s="6"/>
      <c r="J24" s="6"/>
      <c r="K24" s="6"/>
      <c r="L24" s="6"/>
      <c r="M24" s="6"/>
      <c r="N24" s="6"/>
    </row>
    <row r="25" spans="1:25" customHeight="1" ht="15.75" s="168" customFormat="1">
      <c r="A25" s="438"/>
      <c r="B25" s="439"/>
      <c r="C25" s="306"/>
      <c r="D25" s="306"/>
      <c r="E25" s="307"/>
      <c r="F25" s="307"/>
      <c r="G25" s="307"/>
      <c r="H25" s="6"/>
      <c r="I25" s="6"/>
      <c r="J25" s="6"/>
      <c r="K25" s="6"/>
      <c r="L25" s="6"/>
      <c r="M25" s="6"/>
      <c r="N25" s="6"/>
    </row>
    <row r="26" spans="1:25">
      <c r="H26" s="6"/>
      <c r="I26" s="6"/>
      <c r="J26" s="6"/>
      <c r="K26" s="6"/>
      <c r="L26" s="6"/>
      <c r="M26" s="6"/>
      <c r="N26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B24"/>
    <mergeCell ref="A25:B25"/>
    <mergeCell ref="C16:N16"/>
    <mergeCell ref="Q7:W7"/>
    <mergeCell ref="Q8:W8"/>
    <mergeCell ref="A14:B14"/>
    <mergeCell ref="A13:B13"/>
    <mergeCell ref="A10:B10"/>
    <mergeCell ref="A9:B9"/>
    <mergeCell ref="C12:N12"/>
    <mergeCell ref="A23:B23"/>
    <mergeCell ref="C21:G21"/>
    <mergeCell ref="A22:B22"/>
    <mergeCell ref="C3:I3"/>
    <mergeCell ref="J3:P3"/>
    <mergeCell ref="C7:I7"/>
    <mergeCell ref="C8:I8"/>
    <mergeCell ref="J7:P7"/>
    <mergeCell ref="J8:P8"/>
  </mergeCells>
  <printOptions gridLines="false" gridLinesSet="true"/>
  <pageMargins left="0.23622047244094" right="0.23622047244094" top="0.74803149606299" bottom="0.74803149606299" header="0.31496062992126" footer="0.31496062992126"/>
  <pageSetup paperSize="14" orientation="portrait" scale="9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2"/>
  <sheetViews>
    <sheetView tabSelected="0" workbookViewId="0" showGridLines="true" showRowColHeaders="1">
      <selection activeCell="C3" sqref="C3"/>
    </sheetView>
  </sheetViews>
  <sheetFormatPr defaultRowHeight="14.4" outlineLevelRow="0" outlineLevelCol="0"/>
  <cols>
    <col min="1" max="1" width="44.7109375" customWidth="true" style="0"/>
    <col min="3" max="3" width="11.85546875" customWidth="true" style="0"/>
  </cols>
  <sheetData>
    <row r="2" spans="1:14" customHeight="1" ht="15.75"/>
    <row r="3" spans="1:14" customHeight="1" ht="15.75">
      <c r="A3" t="s">
        <v>217</v>
      </c>
      <c r="B3" s="63" t="s">
        <v>190</v>
      </c>
      <c r="C3" t="str">
        <f>IF(Comunal!B7= "X", "ENERO")</f>
        <v>ENERO</v>
      </c>
      <c r="D3" s="168" t="str">
        <f>IF(Comunal!C7 = "X", "FEBRERO")</f>
        <v>FEBRERO</v>
      </c>
      <c r="E3" s="168" t="str">
        <f>IF(Comunal!D7 = "X", "MARZO")</f>
        <v>MARZO</v>
      </c>
      <c r="F3" s="168" t="str">
        <f>IF(Comunal!E7 = "X", "ABRIL")</f>
        <v>ABRIL</v>
      </c>
      <c r="G3" s="168" t="str">
        <f>IF(Comunal!F7 = "X", "MAYO")</f>
        <v>MAYO</v>
      </c>
      <c r="H3" s="168" t="str">
        <f>IF(Comunal!G7 = "X", "JUNIO")</f>
        <v>JUNIO</v>
      </c>
      <c r="I3" s="168" t="str">
        <f>IF(Comunal!H7 = "X", "JULIO")</f>
        <v>JULIO</v>
      </c>
      <c r="J3" s="168" t="str">
        <f>IF(Comunal!I7 = "X", "AGOSTO")</f>
        <v>AGOSTO</v>
      </c>
      <c r="K3" s="168" t="str">
        <f>IF(Comunal!J7 = "X", "SEPTIEMBRE")</f>
        <v>SEPTIEMBRE</v>
      </c>
      <c r="L3" s="168" t="str">
        <f>IF(Comunal!K7 = "X", "OCTUBRE")</f>
        <v>OCTUBRE</v>
      </c>
      <c r="M3" s="168" t="b">
        <f>IF(Comunal!L7 = "X", "NOVIEMBRE")</f>
        <v/>
      </c>
      <c r="N3" s="168" t="b">
        <f>IF(Comunal!M7 = "X", "DICIEMBRE")</f>
        <v/>
      </c>
    </row>
    <row r="4" spans="1:14" customHeight="1" ht="15.75">
      <c r="A4" s="168" t="s">
        <v>217</v>
      </c>
      <c r="B4" s="64" t="s">
        <v>191</v>
      </c>
      <c r="C4" s="168" t="str">
        <f>IF(Comunal!B8= "X", "ENERO")</f>
        <v>ENERO</v>
      </c>
      <c r="D4" s="168" t="b">
        <f>IF(Comunal!C8 = "X", "FEBRERO")</f>
        <v/>
      </c>
      <c r="E4" s="168" t="str">
        <f>IF(Comunal!D8 = "X", "MARZO")</f>
        <v>MARZO</v>
      </c>
      <c r="F4" s="168" t="b">
        <f>IF(Comunal!E8 = "X", "ABRIL")</f>
        <v/>
      </c>
      <c r="G4" s="168" t="b">
        <f>IF(Comunal!F8 = "X", "MAYO")</f>
        <v/>
      </c>
      <c r="H4" s="168" t="str">
        <f>IF(Comunal!G8 = "X", "JUNIO")</f>
        <v>JUNIO</v>
      </c>
      <c r="I4" s="168" t="str">
        <f>IF(Comunal!H8 = "X", "JULIO")</f>
        <v>JULIO</v>
      </c>
      <c r="J4" s="168" t="str">
        <f>IF(Comunal!I8 = "X", "AGOSTO")</f>
        <v>AGOSTO</v>
      </c>
      <c r="K4" s="168" t="str">
        <f>IF(Comunal!J8 = "X", "SEPTIEMBRE")</f>
        <v>SEPTIEMBRE</v>
      </c>
      <c r="L4" s="168" t="str">
        <f>IF(Comunal!K8 = "X", "OCTUBRE")</f>
        <v>OCTUBRE</v>
      </c>
      <c r="M4" s="168" t="b">
        <f>IF(Comunal!L8 = "X", "NOVIEMBRE")</f>
        <v/>
      </c>
      <c r="N4" s="168" t="b">
        <f>IF(Comunal!M8 = "X", "DICIEMBRE")</f>
        <v/>
      </c>
    </row>
    <row r="5" spans="1:14" customHeight="1" ht="15.75">
      <c r="A5" s="168" t="s">
        <v>217</v>
      </c>
      <c r="B5" s="64" t="s">
        <v>195</v>
      </c>
      <c r="C5" s="168" t="b">
        <f>IF(Comunal!B9= "X", "ENERO")</f>
        <v/>
      </c>
      <c r="D5" s="168" t="b">
        <f>IF(Comunal!C9 = "X", "FEBRERO")</f>
        <v/>
      </c>
      <c r="E5" s="168" t="b">
        <f>IF(Comunal!D9 = "X", "MARZO")</f>
        <v/>
      </c>
      <c r="F5" s="168" t="b">
        <f>IF(Comunal!E9 = "X", "ABRIL")</f>
        <v/>
      </c>
      <c r="G5" s="168" t="b">
        <f>IF(Comunal!F9 = "X", "MAYO")</f>
        <v/>
      </c>
      <c r="H5" s="168" t="b">
        <f>IF(Comunal!G9 = "X", "JUNIO")</f>
        <v/>
      </c>
      <c r="I5" s="168" t="b">
        <f>IF(Comunal!H9 = "X", "JULIO")</f>
        <v/>
      </c>
      <c r="J5" s="168" t="b">
        <f>IF(Comunal!I9 = "X", "AGOSTO")</f>
        <v/>
      </c>
      <c r="K5" s="168" t="str">
        <f>IF(Comunal!J9 = "X", "SEPTIEMBRE")</f>
        <v>SEPTIEMBRE</v>
      </c>
      <c r="L5" s="168" t="str">
        <f>IF(Comunal!K9 = "X", "OCTUBRE")</f>
        <v>OCTUBRE</v>
      </c>
      <c r="M5" s="168" t="b">
        <f>IF(Comunal!L9 = "X", "NOVIEMBRE")</f>
        <v/>
      </c>
      <c r="N5" s="168" t="b">
        <f>IF(Comunal!M9 = "X", "DICIEMBRE")</f>
        <v/>
      </c>
    </row>
    <row r="6" spans="1:14" customHeight="1" ht="15.75">
      <c r="A6" s="168" t="s">
        <v>217</v>
      </c>
      <c r="B6" s="65" t="s">
        <v>196</v>
      </c>
      <c r="C6" s="168" t="str">
        <f>IF(Comunal!B10= "X", "ENERO")</f>
        <v>ENERO</v>
      </c>
      <c r="D6" s="168" t="b">
        <f>IF(Comunal!C10 = "X", "FEBRERO")</f>
        <v/>
      </c>
      <c r="E6" s="168" t="str">
        <f>IF(Comunal!D10 = "X", "MARZO")</f>
        <v>MARZO</v>
      </c>
      <c r="F6" s="168" t="str">
        <f>IF(Comunal!E10 = "X", "ABRIL")</f>
        <v>ABRIL</v>
      </c>
      <c r="G6" s="168" t="str">
        <f>IF(Comunal!F10 = "X", "MAYO")</f>
        <v>MAYO</v>
      </c>
      <c r="H6" s="168" t="str">
        <f>IF(Comunal!G10 = "X", "JUNIO")</f>
        <v>JUNIO</v>
      </c>
      <c r="I6" s="168" t="str">
        <f>IF(Comunal!H10 = "X", "JULIO")</f>
        <v>JULIO</v>
      </c>
      <c r="J6" s="168" t="str">
        <f>IF(Comunal!I10 = "X", "AGOSTO")</f>
        <v>AGOSTO</v>
      </c>
      <c r="K6" s="168" t="b">
        <f>IF(Comunal!J10 = "X", "SEPTIEMBRE")</f>
        <v/>
      </c>
      <c r="L6" s="168" t="str">
        <f>IF(Comunal!K10 = "X", "OCTUBRE")</f>
        <v>OCTUBRE</v>
      </c>
      <c r="M6" s="168" t="b">
        <f>IF(Comunal!L10 = "X", "NOVIEMBRE")</f>
        <v/>
      </c>
      <c r="N6" s="168" t="b">
        <f>IF(Comunal!M10 = "X", "DICIEMBRE")</f>
        <v/>
      </c>
    </row>
    <row r="7" spans="1:14" customHeight="1" ht="15.75">
      <c r="A7" s="168" t="s">
        <v>217</v>
      </c>
      <c r="B7" s="64" t="s">
        <v>197</v>
      </c>
      <c r="C7" s="168" t="str">
        <f>IF(Comunal!B11= "X", "ENERO")</f>
        <v>ENERO</v>
      </c>
      <c r="D7" s="168" t="str">
        <f>IF(Comunal!C11 = "X", "FEBRERO")</f>
        <v>FEBRERO</v>
      </c>
      <c r="E7" s="168" t="str">
        <f>IF(Comunal!D11 = "X", "MARZO")</f>
        <v>MARZO</v>
      </c>
      <c r="F7" s="168" t="str">
        <f>IF(Comunal!E11 = "X", "ABRIL")</f>
        <v>ABRIL</v>
      </c>
      <c r="G7" s="168" t="str">
        <f>IF(Comunal!F11 = "X", "MAYO")</f>
        <v>MAYO</v>
      </c>
      <c r="H7" s="168" t="str">
        <f>IF(Comunal!G11 = "X", "JUNIO")</f>
        <v>JUNIO</v>
      </c>
      <c r="I7" s="168" t="str">
        <f>IF(Comunal!H11 = "X", "JULIO")</f>
        <v>JULIO</v>
      </c>
      <c r="J7" s="168" t="str">
        <f>IF(Comunal!I11 = "X", "AGOSTO")</f>
        <v>AGOSTO</v>
      </c>
      <c r="K7" s="168" t="str">
        <f>IF(Comunal!J11 = "X", "SEPTIEMBRE")</f>
        <v>SEPTIEMBRE</v>
      </c>
      <c r="L7" s="168" t="str">
        <f>IF(Comunal!K11 = "X", "OCTUBRE")</f>
        <v>OCTUBRE</v>
      </c>
      <c r="M7" s="168" t="b">
        <f>IF(Comunal!L11 = "X", "NOVIEMBRE")</f>
        <v/>
      </c>
      <c r="N7" s="168" t="b">
        <f>IF(Comunal!M11 = "X", "DICIEMBRE")</f>
        <v/>
      </c>
    </row>
    <row r="8" spans="1:14" customHeight="1" ht="15.75">
      <c r="A8" s="168" t="s">
        <v>217</v>
      </c>
      <c r="B8" s="64" t="s">
        <v>198</v>
      </c>
      <c r="C8" s="168" t="b">
        <f>IF(Comunal!B12= "X", "ENERO")</f>
        <v/>
      </c>
      <c r="D8" s="168" t="b">
        <f>IF(Comunal!C12 = "X", "FEBRERO")</f>
        <v/>
      </c>
      <c r="E8" s="168" t="b">
        <f>IF(Comunal!D12 = "X", "MARZO")</f>
        <v/>
      </c>
      <c r="F8" s="168" t="b">
        <f>IF(Comunal!E12 = "X", "ABRIL")</f>
        <v/>
      </c>
      <c r="G8" s="168" t="b">
        <f>IF(Comunal!F12 = "X", "MAYO")</f>
        <v/>
      </c>
      <c r="H8" s="168" t="b">
        <f>IF(Comunal!G12 = "X", "JUNIO")</f>
        <v/>
      </c>
      <c r="I8" s="168" t="b">
        <f>IF(Comunal!H12 = "X", "JULIO")</f>
        <v/>
      </c>
      <c r="J8" s="168" t="b">
        <f>IF(Comunal!I12 = "X", "AGOSTO")</f>
        <v/>
      </c>
      <c r="K8" s="168" t="str">
        <f>IF(Comunal!J12 = "X", "SEPTIEMBRE")</f>
        <v>SEPTIEMBRE</v>
      </c>
      <c r="L8" s="168" t="str">
        <f>IF(Comunal!K12 = "X", "OCTUBRE")</f>
        <v>OCTUBRE</v>
      </c>
      <c r="M8" s="168" t="b">
        <f>IF(Comunal!L12 = "X", "NOVIEMBRE")</f>
        <v/>
      </c>
      <c r="N8" s="168" t="b">
        <f>IF(Comunal!M12 = "X", "DICIEMBRE")</f>
        <v/>
      </c>
    </row>
    <row r="9" spans="1:14" customHeight="1" ht="15.75">
      <c r="A9" s="168" t="s">
        <v>217</v>
      </c>
      <c r="B9" s="64" t="s">
        <v>199</v>
      </c>
      <c r="C9" s="168" t="b">
        <f>IF(Comunal!B13= "X", "ENERO")</f>
        <v/>
      </c>
      <c r="D9" s="168" t="b">
        <f>IF(Comunal!C13 = "X", "FEBRERO")</f>
        <v/>
      </c>
      <c r="E9" s="168" t="b">
        <f>IF(Comunal!D13 = "X", "MARZO")</f>
        <v/>
      </c>
      <c r="F9" s="168" t="b">
        <f>IF(Comunal!E13 = "X", "ABRIL")</f>
        <v/>
      </c>
      <c r="G9" s="168" t="b">
        <f>IF(Comunal!F13 = "X", "MAYO")</f>
        <v/>
      </c>
      <c r="H9" s="168" t="b">
        <f>IF(Comunal!G13 = "X", "JUNIO")</f>
        <v/>
      </c>
      <c r="I9" s="168" t="b">
        <f>IF(Comunal!H13 = "X", "JULIO")</f>
        <v/>
      </c>
      <c r="J9" s="168" t="b">
        <f>IF(Comunal!I13 = "X", "AGOSTO")</f>
        <v/>
      </c>
      <c r="K9" s="168" t="b">
        <f>IF(Comunal!J13 = "X", "SEPTIEMBRE")</f>
        <v/>
      </c>
      <c r="L9" s="168" t="str">
        <f>IF(Comunal!K13 = "X", "OCTUBRE")</f>
        <v>OCTUBRE</v>
      </c>
      <c r="M9" s="168" t="b">
        <f>IF(Comunal!L13 = "X", "NOVIEMBRE")</f>
        <v/>
      </c>
      <c r="N9" s="168" t="b">
        <f>IF(Comunal!M13 = "X", "DICIEMBRE")</f>
        <v/>
      </c>
    </row>
    <row r="10" spans="1:14" customHeight="1" ht="15.75">
      <c r="A10" s="168" t="s">
        <v>217</v>
      </c>
      <c r="B10" s="64" t="s">
        <v>200</v>
      </c>
      <c r="C10" s="168" t="b">
        <f>IF(Comunal!B14= "X", "ENERO")</f>
        <v/>
      </c>
      <c r="D10" s="168" t="str">
        <f>IF(Comunal!C14 = "X", "FEBRERO")</f>
        <v>FEBRERO</v>
      </c>
      <c r="E10" s="168" t="str">
        <f>IF(Comunal!D14 = "X", "MARZO")</f>
        <v>MARZO</v>
      </c>
      <c r="F10" s="168" t="b">
        <f>IF(Comunal!E14 = "X", "ABRIL")</f>
        <v/>
      </c>
      <c r="G10" s="168" t="str">
        <f>IF(Comunal!F14 = "X", "MAYO")</f>
        <v>MAYO</v>
      </c>
      <c r="H10" s="168" t="str">
        <f>IF(Comunal!G14 = "X", "JUNIO")</f>
        <v>JUNIO</v>
      </c>
      <c r="I10" s="168" t="str">
        <f>IF(Comunal!H14 = "X", "JULIO")</f>
        <v>JULIO</v>
      </c>
      <c r="J10" s="168" t="str">
        <f>IF(Comunal!I14 = "X", "AGOSTO")</f>
        <v>AGOSTO</v>
      </c>
      <c r="K10" s="168" t="str">
        <f>IF(Comunal!J14 = "X", "SEPTIEMBRE")</f>
        <v>SEPTIEMBRE</v>
      </c>
      <c r="L10" s="168" t="str">
        <f>IF(Comunal!K14 = "X", "OCTUBRE")</f>
        <v>OCTUBRE</v>
      </c>
      <c r="M10" s="168" t="b">
        <f>IF(Comunal!L14 = "X", "NOVIEMBRE")</f>
        <v/>
      </c>
      <c r="N10" s="168" t="b">
        <f>IF(Comunal!M14 = "X", "DICIEMBRE")</f>
        <v/>
      </c>
    </row>
    <row r="11" spans="1:14" customHeight="1" ht="15.75">
      <c r="A11" s="168" t="s">
        <v>217</v>
      </c>
      <c r="B11" s="66" t="s">
        <v>201</v>
      </c>
      <c r="C11" s="168" t="b">
        <f>IF(Comunal!B15= "X", "ENERO")</f>
        <v/>
      </c>
      <c r="D11" s="168" t="b">
        <f>IF(Comunal!C15 = "X", "FEBRERO")</f>
        <v/>
      </c>
      <c r="E11" s="168" t="b">
        <f>IF(Comunal!D15 = "X", "MARZO")</f>
        <v/>
      </c>
      <c r="F11" s="168" t="b">
        <f>IF(Comunal!E15 = "X", "ABRIL")</f>
        <v/>
      </c>
      <c r="G11" s="168" t="b">
        <f>IF(Comunal!F15 = "X", "MAYO")</f>
        <v/>
      </c>
      <c r="H11" s="168" t="b">
        <f>IF(Comunal!G15 = "X", "JUNIO")</f>
        <v/>
      </c>
      <c r="I11" s="168" t="b">
        <f>IF(Comunal!H15 = "X", "JULIO")</f>
        <v/>
      </c>
      <c r="J11" s="168" t="b">
        <f>IF(Comunal!I15 = "X", "AGOSTO")</f>
        <v/>
      </c>
      <c r="K11" s="168" t="str">
        <f>IF(Comunal!J15 = "X", "SEPTIEMBRE")</f>
        <v>SEPTIEMBRE</v>
      </c>
      <c r="L11" s="168" t="str">
        <f>IF(Comunal!K15 = "X", "OCTUBRE")</f>
        <v>OCTUBRE</v>
      </c>
      <c r="M11" s="168" t="b">
        <f>IF(Comunal!L15 = "X", "NOVIEMBRE")</f>
        <v/>
      </c>
      <c r="N11" s="168" t="b">
        <f>IF(Comunal!M15 = "X", "DICIEMBRE")</f>
        <v/>
      </c>
    </row>
    <row r="12" spans="1:14" customHeight="1" ht="16.5">
      <c r="A12" s="168" t="s">
        <v>217</v>
      </c>
      <c r="B12" s="67" t="s">
        <v>202</v>
      </c>
      <c r="C12" s="168" t="b">
        <f>IF(Comunal!B16= "X", "ENERO")</f>
        <v/>
      </c>
      <c r="D12" s="168" t="b">
        <f>IF(Comunal!C16 = "X", "FEBRERO")</f>
        <v/>
      </c>
      <c r="E12" s="168" t="b">
        <f>IF(Comunal!D16 = "X", "MARZO")</f>
        <v/>
      </c>
      <c r="F12" s="168" t="b">
        <f>IF(Comunal!E16 = "X", "ABRIL")</f>
        <v/>
      </c>
      <c r="G12" s="168" t="b">
        <f>IF(Comunal!F16 = "X", "MAYO")</f>
        <v/>
      </c>
      <c r="H12" s="168" t="b">
        <f>IF(Comunal!G16 = "X", "JUNIO")</f>
        <v/>
      </c>
      <c r="I12" s="168" t="str">
        <f>IF(Comunal!H16 = "X", "JULIO")</f>
        <v>JULIO</v>
      </c>
      <c r="J12" s="168" t="str">
        <f>IF(Comunal!I16 = "X", "AGOSTO")</f>
        <v>AGOSTO</v>
      </c>
      <c r="K12" s="168" t="b">
        <f>IF(Comunal!J16 = "X", "SEPTIEMBRE")</f>
        <v/>
      </c>
      <c r="L12" s="168" t="str">
        <f>IF(Comunal!K16 = "X", "OCTUBRE")</f>
        <v>OCTUBRE</v>
      </c>
      <c r="M12" s="168" t="b">
        <f>IF(Comunal!L16 = "X", "NOVIEMBRE")</f>
        <v/>
      </c>
      <c r="N12" s="168" t="b">
        <f>IF(Comunal!M16 = "X", "DICIEMBRE")</f>
        <v/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INDICE</vt:lpstr>
      <vt:lpstr>Establecimiento</vt:lpstr>
      <vt:lpstr>Consolidado Castro-Ancud</vt:lpstr>
      <vt:lpstr>Comunal</vt:lpstr>
      <vt:lpstr>Chiloé</vt:lpstr>
      <vt:lpstr>REGISTRO REM</vt:lpstr>
      <vt:lpstr>Consolidados a Cambiar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Hp</cp:lastModifiedBy>
  <dcterms:created xsi:type="dcterms:W3CDTF">2017-01-23T13:41:28-03:00</dcterms:created>
  <dcterms:modified xsi:type="dcterms:W3CDTF">2022-05-23T10:38:14-04:00</dcterms:modified>
  <dc:title/>
  <dc:description/>
  <dc:subject/>
  <cp:keywords/>
  <cp:category/>
</cp:coreProperties>
</file>